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DATA\econstats\Financial Statistics\Quarterly Financial Statistics\QFS\Y2024\3.September~2024\Small, Medium &amp; Large\Final\"/>
    </mc:Choice>
  </mc:AlternateContent>
  <bookViews>
    <workbookView xWindow="0" yWindow="0" windowWidth="23950" windowHeight="9470" activeTab="1"/>
  </bookViews>
  <sheets>
    <sheet name="June 2024" sheetId="3" r:id="rId1"/>
    <sheet name="September 2024" sheetId="1" r:id="rId2"/>
    <sheet name="DTIC cut off points for QFS" sheetId="4" r:id="rId3"/>
  </sheets>
  <definedNames>
    <definedName name="DEC08_SML">'September 2024'!$A$9:$D$351</definedName>
    <definedName name="MAR09_SML">'June 2024'!$A$9:$D$263</definedName>
    <definedName name="_xlnm.Print_Area" localSheetId="0">'June 2024'!$A$1:$AK$51</definedName>
    <definedName name="_xlnm.Print_Titles" localSheetId="0">'June 2024'!$A:$A</definedName>
    <definedName name="_xlnm.Print_Titles" localSheetId="1">'September 2024'!$A:$A</definedName>
  </definedNames>
  <calcPr calcId="162913"/>
</workbook>
</file>

<file path=xl/calcChain.xml><?xml version="1.0" encoding="utf-8"?>
<calcChain xmlns="http://schemas.openxmlformats.org/spreadsheetml/2006/main">
  <c r="D18" i="4" l="1"/>
  <c r="C18" i="4"/>
  <c r="B18" i="4"/>
  <c r="D17" i="4"/>
  <c r="C17" i="4"/>
  <c r="B17" i="4"/>
  <c r="D16" i="4"/>
  <c r="C16" i="4"/>
  <c r="B16" i="4"/>
  <c r="D15" i="4"/>
  <c r="C15" i="4"/>
  <c r="B15" i="4"/>
  <c r="D14" i="4"/>
  <c r="C14" i="4"/>
  <c r="B14" i="4"/>
  <c r="D13" i="4"/>
  <c r="C13" i="4"/>
  <c r="B13" i="4"/>
  <c r="D12" i="4"/>
  <c r="C12" i="4"/>
  <c r="B12" i="4"/>
  <c r="D11" i="4"/>
  <c r="C11" i="4"/>
  <c r="B11" i="4"/>
  <c r="D10" i="4"/>
  <c r="C10" i="4"/>
  <c r="B10" i="4"/>
  <c r="D9" i="4"/>
  <c r="C9" i="4"/>
  <c r="B9" i="4"/>
  <c r="D8" i="4"/>
  <c r="C8" i="4"/>
  <c r="B8" i="4"/>
</calcChain>
</file>

<file path=xl/comments1.xml><?xml version="1.0" encoding="utf-8"?>
<comments xmlns="http://schemas.openxmlformats.org/spreadsheetml/2006/main">
  <authors>
    <author>KrisseelanG</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2024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comments2.xml><?xml version="1.0" encoding="utf-8"?>
<comments xmlns="http://schemas.openxmlformats.org/spreadsheetml/2006/main">
  <authors>
    <author>KrisseelanG</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September 2024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1"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1" shapeId="0">
      <text>
        <r>
          <rPr>
            <sz val="8"/>
            <color indexed="81"/>
            <rFont val="Tahoma"/>
            <family val="2"/>
          </rPr>
          <t>Refer to the Excel sheet titled 'DTI cut off points for QFS' for a break down of the Trade cut off points.</t>
        </r>
        <r>
          <rPr>
            <sz val="9"/>
            <color indexed="81"/>
            <rFont val="Tahoma"/>
            <family val="2"/>
          </rPr>
          <t xml:space="preserve">
</t>
        </r>
      </text>
    </comment>
  </commentList>
</comments>
</file>

<file path=xl/sharedStrings.xml><?xml version="1.0" encoding="utf-8"?>
<sst xmlns="http://schemas.openxmlformats.org/spreadsheetml/2006/main" count="254" uniqueCount="89">
  <si>
    <t>Total</t>
  </si>
  <si>
    <t>Large</t>
  </si>
  <si>
    <t>Medium</t>
  </si>
  <si>
    <t>Small</t>
  </si>
  <si>
    <t>Closing value of raw materials</t>
  </si>
  <si>
    <t>Income items</t>
  </si>
  <si>
    <t>Turnover</t>
  </si>
  <si>
    <t>Interest</t>
  </si>
  <si>
    <t>Dividends</t>
  </si>
  <si>
    <t>Royalties, franchise fees, copyright, trade names and trade and patent rights</t>
  </si>
  <si>
    <t>Rental/leasing of land, buildings and other structures received</t>
  </si>
  <si>
    <t>Hiring/leasing of plant, machinery, vehicles and other equipment received</t>
  </si>
  <si>
    <t>Profit on assets/investment sold or revalued</t>
  </si>
  <si>
    <t>Other income</t>
  </si>
  <si>
    <t>Total income</t>
  </si>
  <si>
    <t>Inventories</t>
  </si>
  <si>
    <t>Opening value of raw materials</t>
  </si>
  <si>
    <t>Opening value of work in progress</t>
  </si>
  <si>
    <t>Opening value of finished goods</t>
  </si>
  <si>
    <t>Total opening values</t>
  </si>
  <si>
    <t>Closing value of work in progress</t>
  </si>
  <si>
    <t>Closing value of finished goods</t>
  </si>
  <si>
    <t>Total closing values</t>
  </si>
  <si>
    <t>Expenditure items</t>
  </si>
  <si>
    <t>Purchases</t>
  </si>
  <si>
    <t>Interest paid</t>
  </si>
  <si>
    <t>Royalties, franchise fees, copyright, trade names and patent rights paid</t>
  </si>
  <si>
    <t>Rental/leasing of land, buildings and other structures paid</t>
  </si>
  <si>
    <t>Hiring/leasing for plant, machinery, vehicles and other equipment paid</t>
  </si>
  <si>
    <t>Depreciation</t>
  </si>
  <si>
    <t>Other expenditure</t>
  </si>
  <si>
    <t>Total expenditure</t>
  </si>
  <si>
    <t>Net profit or loss before taxation</t>
  </si>
  <si>
    <t>Dividends payable</t>
  </si>
  <si>
    <t>Item</t>
  </si>
  <si>
    <t>All industries</t>
  </si>
  <si>
    <t>Mining and quarrying industry</t>
  </si>
  <si>
    <t>Manufacturing industry</t>
  </si>
  <si>
    <t>Electricity, gas and water supply industry</t>
  </si>
  <si>
    <t>Construction industry</t>
  </si>
  <si>
    <t>Transport industry</t>
  </si>
  <si>
    <t>Real estate and other business services industry</t>
  </si>
  <si>
    <t>Community, social and personal services industry</t>
  </si>
  <si>
    <t xml:space="preserve">Range for classification of small, medium and large enterprises based on Turnover. Source: National Small Business Amendment Bill - DTI 2003 </t>
  </si>
  <si>
    <t>Statistics South Africa</t>
  </si>
  <si>
    <t>Quarterly Financial Statistics Survey (QFS)</t>
  </si>
  <si>
    <r>
      <t>Trade industry</t>
    </r>
    <r>
      <rPr>
        <b/>
        <vertAlign val="superscript"/>
        <sz val="10"/>
        <rFont val="Arial"/>
        <family val="2"/>
      </rPr>
      <t>3</t>
    </r>
  </si>
  <si>
    <t>Employment costs</t>
  </si>
  <si>
    <t>Company tax</t>
  </si>
  <si>
    <t>Carrying value of fixed assets as at the end of quarter</t>
  </si>
  <si>
    <r>
      <t xml:space="preserve">2 </t>
    </r>
    <r>
      <rPr>
        <sz val="8"/>
        <rFont val="Arial"/>
        <family val="2"/>
      </rPr>
      <t>Estimates are calculated prior to rounding off of figures and therefore some discrepancies may occur when applying these estimates to the published estimates</t>
    </r>
  </si>
  <si>
    <r>
      <t>Estimates of small, medium and large enterprises by industry</t>
    </r>
    <r>
      <rPr>
        <b/>
        <u/>
        <vertAlign val="superscript"/>
        <sz val="10"/>
        <rFont val="Arial"/>
        <family val="2"/>
      </rPr>
      <t>2</t>
    </r>
  </si>
  <si>
    <t>Loss on assets/investments sold or revalued</t>
  </si>
  <si>
    <t>R million</t>
  </si>
  <si>
    <t>SIC2</t>
  </si>
  <si>
    <t>SIC3</t>
  </si>
  <si>
    <t>SIC4</t>
  </si>
  <si>
    <t>SIC5</t>
  </si>
  <si>
    <t>SIC61</t>
  </si>
  <si>
    <t>SIC62</t>
  </si>
  <si>
    <t>SIC63</t>
  </si>
  <si>
    <t>SIC64</t>
  </si>
  <si>
    <t>SIC7</t>
  </si>
  <si>
    <t>SIC8</t>
  </si>
  <si>
    <t>SIC9</t>
  </si>
  <si>
    <t>&gt; R526 million</t>
  </si>
  <si>
    <t>R135 million to R526 million</t>
  </si>
  <si>
    <t>R2 million to R135 million</t>
  </si>
  <si>
    <t>&gt; R688 million</t>
  </si>
  <si>
    <t>R175 million to R688 million</t>
  </si>
  <si>
    <t>R2 million to R175 million</t>
  </si>
  <si>
    <t>&gt; R351 million</t>
  </si>
  <si>
    <t>R81 million to R351 million</t>
  </si>
  <si>
    <t>R2 million to R81 million</t>
  </si>
  <si>
    <t>R175 million to R351 million</t>
  </si>
  <si>
    <t>&gt; R175 million</t>
  </si>
  <si>
    <t>R81 million to R175 million</t>
  </si>
  <si>
    <r>
      <t xml:space="preserve">3 </t>
    </r>
    <r>
      <rPr>
        <sz val="8"/>
        <rFont val="Arial"/>
        <family val="2"/>
      </rPr>
      <t>For the trade industry cut-off points refer to the worksheet called '</t>
    </r>
    <r>
      <rPr>
        <b/>
        <sz val="8"/>
        <rFont val="Arial"/>
        <family val="2"/>
      </rPr>
      <t xml:space="preserve"> DTIC cut-off points for QFS</t>
    </r>
    <r>
      <rPr>
        <sz val="8"/>
        <rFont val="Arial"/>
        <family val="2"/>
      </rPr>
      <t>' below</t>
    </r>
  </si>
  <si>
    <t>DTIC cut-off points (adjusted by Statistics South Africa (Stats SA) for QFS)</t>
  </si>
  <si>
    <t>SIC</t>
  </si>
  <si>
    <t>2023 (raised by factor of 19,5)</t>
  </si>
  <si>
    <t>Size1</t>
  </si>
  <si>
    <t>Size2</t>
  </si>
  <si>
    <t>Size3</t>
  </si>
  <si>
    <t>Size4</t>
  </si>
  <si>
    <r>
      <t xml:space="preserve">1 </t>
    </r>
    <r>
      <rPr>
        <sz val="8"/>
        <rFont val="Arial"/>
        <family val="2"/>
      </rPr>
      <t xml:space="preserve">Revised QFS June 2024 estimates based on the </t>
    </r>
    <r>
      <rPr>
        <sz val="8"/>
        <color rgb="FF000000"/>
        <rFont val="Arial"/>
        <family val="2"/>
      </rPr>
      <t>2023</t>
    </r>
    <r>
      <rPr>
        <sz val="8"/>
        <rFont val="Arial"/>
        <family val="2"/>
      </rPr>
      <t xml:space="preserve"> sample - Small, medium and large enterprises</t>
    </r>
  </si>
  <si>
    <r>
      <t xml:space="preserve">1 </t>
    </r>
    <r>
      <rPr>
        <sz val="8"/>
        <rFont val="Arial"/>
        <family val="2"/>
      </rPr>
      <t>Preliminary QFS September 2024 estimates based on the 2023 sample - Small, medium and large enterprises</t>
    </r>
  </si>
  <si>
    <r>
      <t>Quarterly Financial Statistics Survey - June 2024</t>
    </r>
    <r>
      <rPr>
        <b/>
        <u/>
        <vertAlign val="superscript"/>
        <sz val="12"/>
        <rFont val="Arial"/>
        <family val="2"/>
      </rPr>
      <t>1</t>
    </r>
    <r>
      <rPr>
        <b/>
        <u/>
        <sz val="12"/>
        <rFont val="Arial"/>
        <family val="2"/>
      </rPr>
      <t xml:space="preserve"> (QFS) estimates </t>
    </r>
  </si>
  <si>
    <r>
      <t>Quarterly Financial Statistics Survey - September 2024</t>
    </r>
    <r>
      <rPr>
        <b/>
        <u/>
        <vertAlign val="superscript"/>
        <sz val="12"/>
        <rFont val="Arial"/>
        <family val="2"/>
      </rPr>
      <t>1</t>
    </r>
    <r>
      <rPr>
        <b/>
        <u/>
        <sz val="12"/>
        <rFont val="Arial"/>
        <family val="2"/>
      </rPr>
      <t xml:space="preserve"> (QFS) estimates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</si>
</sst>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x14ac:knownFonts="1">
    <font>
      <sz val="10"/>
      <name val="MS Sans Serif"/>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b/>
      <vertAlign val="superscript"/>
      <sz val="10"/>
      <name val="Arial"/>
      <family val="2"/>
    </font>
    <font>
      <i/>
      <sz val="8"/>
      <name val="Arial"/>
      <family val="2"/>
    </font>
    <font>
      <b/>
      <u/>
      <sz val="12"/>
      <name val="Arial"/>
      <family val="2"/>
    </font>
    <font>
      <b/>
      <sz val="12"/>
      <name val="Arial"/>
      <family val="2"/>
    </font>
    <font>
      <b/>
      <u/>
      <sz val="10"/>
      <name val="Arial"/>
      <family val="2"/>
    </font>
    <font>
      <sz val="8"/>
      <color indexed="81"/>
      <name val="Tahoma"/>
      <family val="2"/>
    </font>
    <font>
      <sz val="10"/>
      <name val="Arial"/>
      <family val="2"/>
    </font>
    <font>
      <vertAlign val="superscript"/>
      <sz val="8"/>
      <name val="Arial"/>
      <family val="2"/>
    </font>
    <font>
      <sz val="8"/>
      <name val="Arial"/>
      <family val="2"/>
    </font>
    <font>
      <b/>
      <sz val="8"/>
      <name val="Arial"/>
      <family val="2"/>
    </font>
    <font>
      <sz val="8"/>
      <name val="MS Sans Serif"/>
      <family val="2"/>
    </font>
    <font>
      <b/>
      <u/>
      <vertAlign val="superscript"/>
      <sz val="10"/>
      <name val="Arial"/>
      <family val="2"/>
    </font>
    <font>
      <b/>
      <sz val="10"/>
      <name val="MS Sans Serif"/>
      <family val="2"/>
    </font>
    <font>
      <b/>
      <sz val="11"/>
      <color theme="1"/>
      <name val="Calibri"/>
      <family val="2"/>
      <scheme val="minor"/>
    </font>
    <font>
      <b/>
      <sz val="8.5"/>
      <name val="MS Sans Serif"/>
      <family val="2"/>
    </font>
    <font>
      <sz val="9"/>
      <color indexed="81"/>
      <name val="Tahoma"/>
      <family val="2"/>
    </font>
    <font>
      <b/>
      <u/>
      <sz val="10"/>
      <name val="MS Sans Serif"/>
      <family val="2"/>
    </font>
    <font>
      <sz val="8"/>
      <color rgb="FF000000"/>
      <name val="Arial"/>
      <family val="2"/>
    </font>
    <font>
      <b/>
      <u/>
      <vertAlign val="superscript"/>
      <sz val="12"/>
      <name val="Arial"/>
      <family val="2"/>
    </font>
  </fonts>
  <fills count="10">
    <fill>
      <patternFill patternType="none"/>
    </fill>
    <fill>
      <patternFill patternType="gray125"/>
    </fill>
    <fill>
      <patternFill patternType="solid">
        <fgColor indexed="42"/>
        <bgColor indexed="64"/>
      </patternFill>
    </fill>
    <fill>
      <patternFill patternType="solid">
        <fgColor indexed="40"/>
        <bgColor indexed="64"/>
      </patternFill>
    </fill>
    <fill>
      <patternFill patternType="solid">
        <fgColor indexed="47"/>
        <bgColor indexed="64"/>
      </patternFill>
    </fill>
    <fill>
      <patternFill patternType="solid">
        <fgColor indexed="50"/>
        <bgColor indexed="64"/>
      </patternFill>
    </fill>
    <fill>
      <patternFill patternType="solid">
        <fgColor indexed="51"/>
        <bgColor indexed="64"/>
      </patternFill>
    </fill>
    <fill>
      <patternFill patternType="solid">
        <fgColor indexed="52"/>
        <bgColor indexed="64"/>
      </patternFill>
    </fill>
    <fill>
      <patternFill patternType="solid">
        <fgColor indexed="11"/>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2" fillId="0" borderId="0"/>
  </cellStyleXfs>
  <cellXfs count="158">
    <xf numFmtId="0" fontId="0" fillId="0" borderId="0" xfId="0"/>
    <xf numFmtId="0" fontId="0" fillId="0" borderId="0" xfId="0" quotePrefix="1" applyNumberFormat="1"/>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0" xfId="0" applyFill="1"/>
    <xf numFmtId="0" fontId="4" fillId="0" borderId="1" xfId="0" applyFont="1" applyFill="1" applyBorder="1" applyAlignment="1">
      <alignment horizontal="center"/>
    </xf>
    <xf numFmtId="0" fontId="4" fillId="2" borderId="1" xfId="0" applyFont="1" applyFill="1" applyBorder="1" applyAlignment="1">
      <alignment horizontal="center"/>
    </xf>
    <xf numFmtId="0" fontId="4" fillId="7" borderId="1" xfId="0" applyFont="1" applyFill="1" applyBorder="1" applyAlignment="1">
      <alignment horizontal="center"/>
    </xf>
    <xf numFmtId="0" fontId="4" fillId="3" borderId="1" xfId="0" applyFont="1" applyFill="1" applyBorder="1" applyAlignment="1">
      <alignment horizontal="center"/>
    </xf>
    <xf numFmtId="0" fontId="4" fillId="4" borderId="1" xfId="0" applyFont="1" applyFill="1" applyBorder="1" applyAlignment="1">
      <alignment horizontal="center"/>
    </xf>
    <xf numFmtId="0" fontId="4" fillId="8" borderId="1" xfId="0" applyFont="1" applyFill="1" applyBorder="1" applyAlignment="1">
      <alignment horizontal="center"/>
    </xf>
    <xf numFmtId="0" fontId="4" fillId="9" borderId="1" xfId="0" applyFont="1" applyFill="1" applyBorder="1" applyAlignment="1">
      <alignment horizontal="center"/>
    </xf>
    <xf numFmtId="0" fontId="4" fillId="5" borderId="1" xfId="0" applyFont="1" applyFill="1" applyBorder="1" applyAlignment="1">
      <alignment horizontal="center"/>
    </xf>
    <xf numFmtId="0" fontId="4" fillId="6" borderId="1" xfId="0" applyFont="1" applyFill="1" applyBorder="1" applyAlignment="1">
      <alignment horizontal="center"/>
    </xf>
    <xf numFmtId="0" fontId="6" fillId="0" borderId="1" xfId="0" applyFont="1" applyFill="1" applyBorder="1" applyAlignment="1">
      <alignment horizontal="justify" vertical="center" wrapText="1"/>
    </xf>
    <xf numFmtId="0" fontId="4" fillId="7" borderId="1"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0" fillId="0" borderId="0" xfId="0" applyFill="1" applyAlignment="1">
      <alignment vertical="center"/>
    </xf>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4" fillId="0" borderId="1" xfId="0" applyNumberFormat="1" applyFont="1" applyFill="1" applyBorder="1" applyAlignment="1">
      <alignment horizontal="justify" wrapText="1"/>
    </xf>
    <xf numFmtId="0" fontId="12" fillId="0" borderId="0" xfId="0" applyNumberFormat="1" applyFont="1" applyBorder="1" applyAlignment="1">
      <alignment horizontal="left" vertical="center"/>
    </xf>
    <xf numFmtId="0" fontId="0" fillId="8" borderId="1" xfId="0" applyFill="1" applyBorder="1"/>
    <xf numFmtId="0" fontId="0" fillId="9" borderId="1" xfId="0" applyFill="1" applyBorder="1"/>
    <xf numFmtId="0" fontId="0" fillId="5" borderId="1" xfId="0" applyFill="1" applyBorder="1"/>
    <xf numFmtId="0" fontId="0" fillId="6" borderId="1" xfId="0" applyFill="1" applyBorder="1"/>
    <xf numFmtId="0" fontId="9" fillId="0" borderId="0" xfId="0" applyFont="1" applyBorder="1" applyAlignment="1"/>
    <xf numFmtId="0" fontId="0" fillId="0" borderId="0" xfId="0" quotePrefix="1" applyNumberFormat="1" applyBorder="1"/>
    <xf numFmtId="0" fontId="0" fillId="0" borderId="0" xfId="0" applyBorder="1"/>
    <xf numFmtId="3" fontId="11" fillId="0" borderId="1" xfId="0" applyNumberFormat="1" applyFont="1" applyFill="1" applyBorder="1" applyAlignment="1">
      <alignment horizontal="left" wrapText="1" indent="1"/>
    </xf>
    <xf numFmtId="3" fontId="0" fillId="9" borderId="1" xfId="0" applyNumberFormat="1" applyFill="1" applyBorder="1"/>
    <xf numFmtId="3" fontId="0" fillId="5" borderId="1" xfId="0" quotePrefix="1" applyNumberFormat="1" applyFill="1" applyBorder="1"/>
    <xf numFmtId="3" fontId="0" fillId="6" borderId="1" xfId="0" quotePrefix="1" applyNumberFormat="1" applyFill="1" applyBorder="1"/>
    <xf numFmtId="3" fontId="0" fillId="0" borderId="0" xfId="0" applyNumberFormat="1"/>
    <xf numFmtId="3" fontId="4" fillId="0" borderId="1" xfId="0" applyNumberFormat="1" applyFont="1" applyFill="1" applyBorder="1" applyAlignment="1">
      <alignment horizontal="justify" wrapText="1"/>
    </xf>
    <xf numFmtId="3" fontId="0" fillId="8" borderId="1" xfId="0" applyNumberFormat="1" applyFill="1" applyBorder="1"/>
    <xf numFmtId="164" fontId="0" fillId="0" borderId="0" xfId="0" quotePrefix="1" applyNumberFormat="1" applyFill="1" applyBorder="1"/>
    <xf numFmtId="164" fontId="0" fillId="0" borderId="0" xfId="0" applyNumberFormat="1" applyFill="1" applyBorder="1"/>
    <xf numFmtId="0" fontId="0" fillId="0" borderId="0" xfId="0" applyFill="1" applyBorder="1"/>
    <xf numFmtId="3" fontId="11" fillId="0" borderId="1" xfId="0" quotePrefix="1" applyNumberFormat="1" applyFont="1" applyBorder="1"/>
    <xf numFmtId="3" fontId="11" fillId="0" borderId="1" xfId="0" applyNumberFormat="1" applyFont="1" applyBorder="1"/>
    <xf numFmtId="3" fontId="11" fillId="0" borderId="1" xfId="0" quotePrefix="1" applyNumberFormat="1" applyFont="1" applyFill="1" applyBorder="1"/>
    <xf numFmtId="0" fontId="11" fillId="0" borderId="0" xfId="0" applyFont="1"/>
    <xf numFmtId="0" fontId="11" fillId="0" borderId="0" xfId="0" applyFont="1" applyFill="1"/>
    <xf numFmtId="0" fontId="11" fillId="0" borderId="1" xfId="0" quotePrefix="1" applyNumberFormat="1" applyFont="1" applyFill="1" applyBorder="1" applyAlignment="1">
      <alignment vertical="center"/>
    </xf>
    <xf numFmtId="0" fontId="11" fillId="0" borderId="0" xfId="0" applyFont="1" applyFill="1" applyAlignment="1">
      <alignment vertical="center"/>
    </xf>
    <xf numFmtId="0" fontId="11" fillId="0" borderId="1" xfId="0" applyFont="1" applyBorder="1"/>
    <xf numFmtId="0" fontId="11" fillId="2" borderId="1" xfId="0" applyFont="1" applyFill="1" applyBorder="1"/>
    <xf numFmtId="0" fontId="11" fillId="7" borderId="1" xfId="0" applyFont="1" applyFill="1" applyBorder="1"/>
    <xf numFmtId="0" fontId="11" fillId="3" borderId="1" xfId="0" applyFont="1" applyFill="1" applyBorder="1"/>
    <xf numFmtId="0" fontId="11" fillId="4" borderId="1" xfId="0" applyFont="1" applyFill="1" applyBorder="1"/>
    <xf numFmtId="0" fontId="11" fillId="8" borderId="1" xfId="0" applyFont="1" applyFill="1" applyBorder="1"/>
    <xf numFmtId="0" fontId="11" fillId="9" borderId="1" xfId="0" applyFont="1" applyFill="1" applyBorder="1"/>
    <xf numFmtId="0" fontId="11" fillId="5" borderId="1" xfId="0" applyFont="1" applyFill="1" applyBorder="1"/>
    <xf numFmtId="3" fontId="11" fillId="2" borderId="1" xfId="0" quotePrefix="1" applyNumberFormat="1" applyFont="1" applyFill="1" applyBorder="1"/>
    <xf numFmtId="3" fontId="11" fillId="7" borderId="1" xfId="0" quotePrefix="1" applyNumberFormat="1" applyFont="1" applyFill="1" applyBorder="1"/>
    <xf numFmtId="3" fontId="11" fillId="3" borderId="1" xfId="0" quotePrefix="1" applyNumberFormat="1" applyFont="1" applyFill="1" applyBorder="1"/>
    <xf numFmtId="3" fontId="11" fillId="4" borderId="1" xfId="0" quotePrefix="1" applyNumberFormat="1" applyFont="1" applyFill="1" applyBorder="1"/>
    <xf numFmtId="3" fontId="11" fillId="8" borderId="1" xfId="0" applyNumberFormat="1" applyFont="1" applyFill="1" applyBorder="1"/>
    <xf numFmtId="3" fontId="11" fillId="9" borderId="1" xfId="0" applyNumberFormat="1" applyFont="1" applyFill="1" applyBorder="1"/>
    <xf numFmtId="3" fontId="11" fillId="5" borderId="1" xfId="0" quotePrefix="1" applyNumberFormat="1" applyFont="1" applyFill="1" applyBorder="1"/>
    <xf numFmtId="3" fontId="11" fillId="0" borderId="0" xfId="0" applyNumberFormat="1" applyFont="1"/>
    <xf numFmtId="3" fontId="11" fillId="6" borderId="1" xfId="0" quotePrefix="1" applyNumberFormat="1" applyFont="1" applyFill="1" applyBorder="1"/>
    <xf numFmtId="0" fontId="11" fillId="0" borderId="0" xfId="0" quotePrefix="1" applyNumberFormat="1" applyFont="1"/>
    <xf numFmtId="164" fontId="11" fillId="0" borderId="0" xfId="0" quotePrefix="1" applyNumberFormat="1" applyFont="1" applyBorder="1"/>
    <xf numFmtId="164" fontId="11" fillId="0" borderId="0" xfId="0" applyNumberFormat="1" applyFont="1" applyBorder="1"/>
    <xf numFmtId="164" fontId="11" fillId="0" borderId="0" xfId="0" quotePrefix="1" applyNumberFormat="1" applyFont="1" applyFill="1" applyBorder="1"/>
    <xf numFmtId="164" fontId="11" fillId="0" borderId="0" xfId="0" applyNumberFormat="1" applyFont="1" applyFill="1" applyBorder="1"/>
    <xf numFmtId="0" fontId="11" fillId="0" borderId="0" xfId="0" applyFont="1" applyBorder="1"/>
    <xf numFmtId="0" fontId="11" fillId="0" borderId="0" xfId="0" applyFont="1" applyFill="1" applyBorder="1"/>
    <xf numFmtId="3" fontId="4" fillId="6" borderId="1" xfId="0" applyNumberFormat="1" applyFont="1" applyFill="1" applyBorder="1" applyAlignment="1">
      <alignment horizontal="center"/>
    </xf>
    <xf numFmtId="3" fontId="4" fillId="6" borderId="1" xfId="0" applyNumberFormat="1" applyFont="1" applyFill="1" applyBorder="1" applyAlignment="1">
      <alignment horizontal="center" vertical="center" wrapText="1"/>
    </xf>
    <xf numFmtId="3" fontId="11" fillId="6" borderId="1" xfId="0" applyNumberFormat="1" applyFont="1" applyFill="1" applyBorder="1"/>
    <xf numFmtId="0" fontId="17" fillId="0" borderId="1" xfId="0" quotePrefix="1" applyNumberFormat="1" applyFont="1" applyBorder="1"/>
    <xf numFmtId="0" fontId="17" fillId="0" borderId="0" xfId="0" applyFont="1"/>
    <xf numFmtId="0" fontId="18" fillId="0" borderId="5" xfId="0" applyFont="1" applyBorder="1"/>
    <xf numFmtId="0" fontId="17" fillId="0" borderId="0" xfId="0" applyFont="1" applyAlignment="1">
      <alignment horizontal="left"/>
    </xf>
    <xf numFmtId="3" fontId="3" fillId="0" borderId="5" xfId="0" applyNumberFormat="1" applyFont="1" applyBorder="1" applyAlignment="1">
      <alignment horizontal="right"/>
    </xf>
    <xf numFmtId="0" fontId="19" fillId="0" borderId="0" xfId="0" applyFont="1" applyAlignment="1"/>
    <xf numFmtId="3" fontId="4" fillId="0" borderId="1" xfId="0" quotePrefix="1" applyNumberFormat="1" applyFont="1" applyBorder="1"/>
    <xf numFmtId="3" fontId="4" fillId="0" borderId="1" xfId="0" applyNumberFormat="1" applyFont="1" applyBorder="1"/>
    <xf numFmtId="3" fontId="4" fillId="0" borderId="1" xfId="0" quotePrefix="1" applyNumberFormat="1" applyFont="1" applyFill="1" applyBorder="1"/>
    <xf numFmtId="3" fontId="4" fillId="2" borderId="1" xfId="0" quotePrefix="1" applyNumberFormat="1" applyFont="1" applyFill="1" applyBorder="1"/>
    <xf numFmtId="3" fontId="4" fillId="7" borderId="1" xfId="0" quotePrefix="1" applyNumberFormat="1" applyFont="1" applyFill="1" applyBorder="1"/>
    <xf numFmtId="3" fontId="4" fillId="3" borderId="1" xfId="0" quotePrefix="1" applyNumberFormat="1" applyFont="1" applyFill="1" applyBorder="1"/>
    <xf numFmtId="3" fontId="4" fillId="4" borderId="1" xfId="0" quotePrefix="1" applyNumberFormat="1" applyFont="1" applyFill="1" applyBorder="1"/>
    <xf numFmtId="3" fontId="4" fillId="8" borderId="1" xfId="0" applyNumberFormat="1" applyFont="1" applyFill="1" applyBorder="1"/>
    <xf numFmtId="3" fontId="4" fillId="9" borderId="1" xfId="0" applyNumberFormat="1" applyFont="1" applyFill="1" applyBorder="1"/>
    <xf numFmtId="3" fontId="4" fillId="5" borderId="1" xfId="0" quotePrefix="1" applyNumberFormat="1" applyFont="1" applyFill="1" applyBorder="1"/>
    <xf numFmtId="3" fontId="4" fillId="6" borderId="1" xfId="0" quotePrefix="1" applyNumberFormat="1" applyFont="1" applyFill="1" applyBorder="1"/>
    <xf numFmtId="3" fontId="4" fillId="0" borderId="0" xfId="0" applyNumberFormat="1" applyFont="1"/>
    <xf numFmtId="3" fontId="17" fillId="8" borderId="1" xfId="0" applyNumberFormat="1" applyFont="1" applyFill="1" applyBorder="1"/>
    <xf numFmtId="3" fontId="17" fillId="9" borderId="1" xfId="0" applyNumberFormat="1" applyFont="1" applyFill="1" applyBorder="1"/>
    <xf numFmtId="3" fontId="17" fillId="5" borderId="1" xfId="0" quotePrefix="1" applyNumberFormat="1" applyFont="1" applyFill="1" applyBorder="1"/>
    <xf numFmtId="3" fontId="17" fillId="6" borderId="1" xfId="0" quotePrefix="1" applyNumberFormat="1" applyFont="1" applyFill="1" applyBorder="1"/>
    <xf numFmtId="3" fontId="17" fillId="0" borderId="0" xfId="0" applyNumberFormat="1" applyFont="1"/>
    <xf numFmtId="3" fontId="11" fillId="0" borderId="7" xfId="0" quotePrefix="1" applyNumberFormat="1" applyFont="1" applyBorder="1"/>
    <xf numFmtId="3" fontId="11" fillId="0" borderId="7" xfId="0" quotePrefix="1" applyNumberFormat="1" applyFont="1" applyFill="1" applyBorder="1"/>
    <xf numFmtId="0" fontId="4" fillId="5" borderId="1" xfId="0" applyFont="1" applyFill="1" applyBorder="1" applyAlignment="1">
      <alignment horizontal="center" vertical="center" wrapText="1"/>
    </xf>
    <xf numFmtId="3" fontId="4" fillId="6"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3" fontId="4" fillId="6"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3" fontId="1" fillId="0" borderId="5" xfId="0" applyNumberFormat="1" applyFont="1" applyBorder="1"/>
    <xf numFmtId="0" fontId="4" fillId="2" borderId="1" xfId="0" applyFont="1" applyFill="1" applyBorder="1" applyAlignment="1">
      <alignment horizontal="center" vertical="center" wrapText="1"/>
    </xf>
    <xf numFmtId="0" fontId="12" fillId="0" borderId="0" xfId="0" applyNumberFormat="1" applyFont="1" applyBorder="1" applyAlignment="1">
      <alignment horizontal="left" vertical="center"/>
    </xf>
    <xf numFmtId="0" fontId="7" fillId="0" borderId="0" xfId="0" applyFont="1" applyAlignment="1">
      <alignment horizontal="left"/>
    </xf>
    <xf numFmtId="0" fontId="4" fillId="5" borderId="1" xfId="0" applyFont="1" applyFill="1" applyBorder="1" applyAlignment="1">
      <alignment horizontal="center" vertical="center" wrapText="1"/>
    </xf>
    <xf numFmtId="3" fontId="4" fillId="6" borderId="1" xfId="0" applyNumberFormat="1" applyFont="1" applyFill="1" applyBorder="1" applyAlignment="1">
      <alignment horizontal="center" vertical="center" wrapText="1"/>
    </xf>
    <xf numFmtId="0" fontId="4" fillId="8" borderId="1" xfId="0" applyFont="1" applyFill="1" applyBorder="1" applyAlignment="1">
      <alignment horizontal="center" vertical="center"/>
    </xf>
    <xf numFmtId="3" fontId="4" fillId="9" borderId="1" xfId="0" applyNumberFormat="1" applyFont="1" applyFill="1" applyBorder="1" applyAlignment="1">
      <alignment horizontal="center" vertical="center" wrapText="1"/>
    </xf>
    <xf numFmtId="0" fontId="9" fillId="0" borderId="0" xfId="0" applyFont="1" applyBorder="1" applyAlignment="1">
      <alignment horizontal="left"/>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7" borderId="1" xfId="0" applyFont="1" applyFill="1" applyBorder="1" applyAlignment="1">
      <alignment horizontal="center" vertical="center"/>
    </xf>
    <xf numFmtId="0" fontId="7" fillId="0" borderId="0" xfId="0" applyFont="1" applyAlignment="1">
      <alignment horizontal="left" wrapText="1"/>
    </xf>
    <xf numFmtId="0" fontId="17" fillId="8" borderId="2" xfId="0" applyFont="1" applyFill="1" applyBorder="1" applyAlignment="1">
      <alignment horizontal="center"/>
    </xf>
    <xf numFmtId="0" fontId="17" fillId="8" borderId="3" xfId="0" applyFont="1" applyFill="1" applyBorder="1" applyAlignment="1">
      <alignment horizontal="center"/>
    </xf>
    <xf numFmtId="0" fontId="17" fillId="8" borderId="4" xfId="0" applyFont="1" applyFill="1" applyBorder="1" applyAlignment="1">
      <alignment horizontal="center"/>
    </xf>
    <xf numFmtId="0" fontId="17" fillId="9" borderId="2" xfId="0" applyFont="1" applyFill="1" applyBorder="1" applyAlignment="1">
      <alignment horizontal="center"/>
    </xf>
    <xf numFmtId="0" fontId="17" fillId="9" borderId="3" xfId="0" applyFont="1" applyFill="1" applyBorder="1" applyAlignment="1">
      <alignment horizontal="center"/>
    </xf>
    <xf numFmtId="0" fontId="17" fillId="9" borderId="4" xfId="0" applyFont="1" applyFill="1" applyBorder="1" applyAlignment="1">
      <alignment horizontal="center"/>
    </xf>
    <xf numFmtId="0" fontId="17" fillId="5" borderId="2" xfId="0" applyFont="1" applyFill="1" applyBorder="1" applyAlignment="1">
      <alignment horizontal="center"/>
    </xf>
    <xf numFmtId="0" fontId="17" fillId="5" borderId="3" xfId="0" applyFont="1" applyFill="1" applyBorder="1" applyAlignment="1">
      <alignment horizontal="center"/>
    </xf>
    <xf numFmtId="0" fontId="17" fillId="5" borderId="4" xfId="0" applyFont="1" applyFill="1" applyBorder="1" applyAlignment="1">
      <alignment horizontal="center"/>
    </xf>
    <xf numFmtId="0" fontId="17" fillId="6" borderId="2" xfId="0" applyFont="1" applyFill="1" applyBorder="1" applyAlignment="1">
      <alignment horizontal="center"/>
    </xf>
    <xf numFmtId="0" fontId="17" fillId="6" borderId="3" xfId="0" applyFont="1" applyFill="1" applyBorder="1" applyAlignment="1">
      <alignment horizontal="center"/>
    </xf>
    <xf numFmtId="0" fontId="17" fillId="6" borderId="4" xfId="0" applyFont="1" applyFill="1" applyBorder="1" applyAlignment="1">
      <alignment horizontal="center"/>
    </xf>
    <xf numFmtId="0" fontId="4" fillId="0" borderId="2" xfId="0" applyNumberFormat="1" applyFont="1" applyBorder="1" applyAlignment="1">
      <alignment horizontal="center"/>
    </xf>
    <xf numFmtId="0" fontId="4" fillId="0" borderId="3" xfId="0" quotePrefix="1" applyNumberFormat="1" applyFont="1" applyBorder="1" applyAlignment="1">
      <alignment horizontal="center"/>
    </xf>
    <xf numFmtId="0" fontId="4" fillId="0" borderId="4" xfId="0" quotePrefix="1" applyNumberFormat="1" applyFont="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7" borderId="2" xfId="0" applyFont="1" applyFill="1" applyBorder="1" applyAlignment="1">
      <alignment horizontal="center"/>
    </xf>
    <xf numFmtId="0" fontId="4" fillId="7" borderId="3" xfId="0" applyFont="1" applyFill="1" applyBorder="1" applyAlignment="1">
      <alignment horizontal="center"/>
    </xf>
    <xf numFmtId="0" fontId="4" fillId="7" borderId="4" xfId="0" applyFont="1" applyFill="1" applyBorder="1" applyAlignment="1">
      <alignment horizontal="center"/>
    </xf>
    <xf numFmtId="0" fontId="4" fillId="3" borderId="2" xfId="0" applyFont="1" applyFill="1" applyBorder="1" applyAlignment="1">
      <alignment horizontal="center"/>
    </xf>
    <xf numFmtId="0" fontId="4" fillId="3" borderId="3" xfId="0" applyFont="1" applyFill="1" applyBorder="1" applyAlignment="1">
      <alignment horizontal="center"/>
    </xf>
    <xf numFmtId="0" fontId="4" fillId="3" borderId="4" xfId="0" applyFont="1" applyFill="1" applyBorder="1" applyAlignment="1">
      <alignment horizontal="center"/>
    </xf>
    <xf numFmtId="0" fontId="4" fillId="4" borderId="2" xfId="0" applyFont="1" applyFill="1" applyBorder="1" applyAlignment="1">
      <alignment horizontal="center"/>
    </xf>
    <xf numFmtId="0" fontId="4" fillId="4" borderId="3" xfId="0" applyFont="1" applyFill="1" applyBorder="1" applyAlignment="1">
      <alignment horizontal="center"/>
    </xf>
    <xf numFmtId="0" fontId="4" fillId="4" borderId="4" xfId="0" applyFont="1" applyFill="1" applyBorder="1" applyAlignment="1">
      <alignment horizontal="center"/>
    </xf>
    <xf numFmtId="0" fontId="4" fillId="6" borderId="1" xfId="0" applyFont="1" applyFill="1" applyBorder="1" applyAlignment="1">
      <alignment horizontal="center" vertical="center" wrapText="1"/>
    </xf>
    <xf numFmtId="0" fontId="19" fillId="0" borderId="6" xfId="0" applyFont="1" applyBorder="1" applyAlignment="1">
      <alignment horizontal="center"/>
    </xf>
    <xf numFmtId="0" fontId="21" fillId="0" borderId="0" xfId="0" applyFont="1" applyAlignment="1">
      <alignment horizontal="left"/>
    </xf>
  </cellXfs>
  <cellStyles count="2">
    <cellStyle name="Normal" xfId="0" builtinId="0"/>
    <cellStyle name="Normal 2" xfId="1"/>
  </cellStyles>
  <dxfs count="23">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indexed="10"/>
        </patternFill>
      </fill>
    </dxf>
    <dxf>
      <fill>
        <patternFill>
          <bgColor indexed="10"/>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3"/>
  <sheetViews>
    <sheetView zoomScaleNormal="100" zoomScaleSheetLayoutView="75" workbookViewId="0">
      <pane xSplit="1" topLeftCell="B1" activePane="topRight" state="frozen"/>
      <selection sqref="A1:AK56"/>
      <selection pane="topRight" activeCell="A6" sqref="A6:A7"/>
    </sheetView>
  </sheetViews>
  <sheetFormatPr defaultColWidth="9.08984375" defaultRowHeight="12.5" x14ac:dyDescent="0.25"/>
  <cols>
    <col min="1" max="1" width="71.90625" style="47" customWidth="1"/>
    <col min="2" max="2" width="12.453125" style="47" bestFit="1" customWidth="1"/>
    <col min="3" max="4" width="12.54296875" style="47" bestFit="1" customWidth="1"/>
    <col min="5" max="6" width="13.54296875" style="47" bestFit="1" customWidth="1"/>
    <col min="7" max="7" width="13.54296875" style="47" customWidth="1"/>
    <col min="8" max="8" width="12.90625" style="47" customWidth="1"/>
    <col min="9" max="9" width="13.54296875" style="47" bestFit="1" customWidth="1"/>
    <col min="10" max="10" width="12.453125" style="47" bestFit="1" customWidth="1"/>
    <col min="11" max="11" width="13.90625" style="47" customWidth="1"/>
    <col min="12" max="12" width="14.453125" style="47" customWidth="1"/>
    <col min="13" max="14" width="13.54296875" style="47" bestFit="1" customWidth="1"/>
    <col min="15" max="15" width="13.54296875" style="47" customWidth="1"/>
    <col min="16" max="16" width="13.453125" style="47" customWidth="1"/>
    <col min="17" max="18" width="13.54296875" style="47" bestFit="1" customWidth="1"/>
    <col min="19" max="19" width="13.08984375" style="47" customWidth="1"/>
    <col min="20" max="20" width="13.08984375" style="47" bestFit="1" customWidth="1"/>
    <col min="21" max="21" width="13.54296875" style="47" bestFit="1" customWidth="1"/>
    <col min="22" max="24" width="12.453125" style="47" bestFit="1" customWidth="1"/>
    <col min="25" max="26" width="13.54296875" style="47" bestFit="1" customWidth="1"/>
    <col min="27" max="28" width="13.08984375" style="47" customWidth="1"/>
    <col min="29" max="29" width="13.54296875" style="47" bestFit="1" customWidth="1"/>
    <col min="30" max="30" width="12.453125" style="47" bestFit="1" customWidth="1"/>
    <col min="31" max="31" width="14" style="47" customWidth="1"/>
    <col min="32" max="32" width="13.453125" style="47" customWidth="1"/>
    <col min="33" max="33" width="13.54296875" style="47" bestFit="1" customWidth="1"/>
    <col min="34" max="34" width="13.54296875" style="66" bestFit="1" customWidth="1"/>
    <col min="35" max="36" width="13.453125" style="66" customWidth="1"/>
    <col min="37" max="37" width="13.54296875" style="66" bestFit="1" customWidth="1"/>
    <col min="38" max="16384" width="9.08984375" style="47"/>
  </cols>
  <sheetData>
    <row r="1" spans="1:38" ht="15.5" x14ac:dyDescent="0.35">
      <c r="A1" s="116" t="s">
        <v>44</v>
      </c>
      <c r="B1" s="116"/>
      <c r="C1" s="21"/>
      <c r="D1" s="21"/>
      <c r="E1" s="21"/>
    </row>
    <row r="2" spans="1:38" ht="15.75" customHeight="1" x14ac:dyDescent="0.35">
      <c r="A2" s="127" t="s">
        <v>87</v>
      </c>
      <c r="B2" s="127"/>
      <c r="C2" s="22"/>
      <c r="D2" s="22"/>
      <c r="E2" s="22"/>
      <c r="F2" s="22"/>
      <c r="G2" s="22"/>
      <c r="H2" s="22"/>
    </row>
    <row r="3" spans="1:38" ht="10.5" customHeight="1" x14ac:dyDescent="0.35">
      <c r="A3" s="23"/>
      <c r="B3" s="23"/>
      <c r="C3" s="23"/>
      <c r="D3" s="23"/>
      <c r="E3" s="23"/>
    </row>
    <row r="4" spans="1:38" ht="15" x14ac:dyDescent="0.3">
      <c r="A4" s="121" t="s">
        <v>51</v>
      </c>
      <c r="B4" s="121"/>
      <c r="C4" s="31"/>
      <c r="D4" s="31"/>
      <c r="E4" s="24"/>
    </row>
    <row r="6" spans="1:38" s="48" customFormat="1" ht="30.75" customHeight="1" x14ac:dyDescent="0.25">
      <c r="A6" s="124" t="s">
        <v>34</v>
      </c>
      <c r="B6" s="124" t="s">
        <v>35</v>
      </c>
      <c r="C6" s="124"/>
      <c r="D6" s="124"/>
      <c r="E6" s="124"/>
      <c r="F6" s="125" t="s">
        <v>36</v>
      </c>
      <c r="G6" s="125"/>
      <c r="H6" s="125"/>
      <c r="I6" s="125"/>
      <c r="J6" s="126" t="s">
        <v>37</v>
      </c>
      <c r="K6" s="126"/>
      <c r="L6" s="126"/>
      <c r="M6" s="126"/>
      <c r="N6" s="122" t="s">
        <v>38</v>
      </c>
      <c r="O6" s="122"/>
      <c r="P6" s="122"/>
      <c r="Q6" s="122"/>
      <c r="R6" s="123" t="s">
        <v>39</v>
      </c>
      <c r="S6" s="123"/>
      <c r="T6" s="123"/>
      <c r="U6" s="123"/>
      <c r="V6" s="119" t="s">
        <v>46</v>
      </c>
      <c r="W6" s="119"/>
      <c r="X6" s="119"/>
      <c r="Y6" s="119"/>
      <c r="Z6" s="120" t="s">
        <v>40</v>
      </c>
      <c r="AA6" s="120"/>
      <c r="AB6" s="120"/>
      <c r="AC6" s="120"/>
      <c r="AD6" s="117" t="s">
        <v>41</v>
      </c>
      <c r="AE6" s="117"/>
      <c r="AF6" s="117"/>
      <c r="AG6" s="117"/>
      <c r="AH6" s="118" t="s">
        <v>42</v>
      </c>
      <c r="AI6" s="118"/>
      <c r="AJ6" s="118"/>
      <c r="AK6" s="118"/>
    </row>
    <row r="7" spans="1:38" s="48" customFormat="1" ht="13" x14ac:dyDescent="0.3">
      <c r="A7" s="124"/>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75" t="s">
        <v>1</v>
      </c>
      <c r="AI7" s="75" t="s">
        <v>2</v>
      </c>
      <c r="AJ7" s="75" t="s">
        <v>3</v>
      </c>
      <c r="AK7" s="75" t="s">
        <v>0</v>
      </c>
    </row>
    <row r="8" spans="1:38" s="50" customFormat="1" ht="54" customHeight="1" x14ac:dyDescent="0.3">
      <c r="A8" s="16" t="s">
        <v>43</v>
      </c>
      <c r="B8" s="49"/>
      <c r="C8" s="49"/>
      <c r="D8" s="49"/>
      <c r="E8" s="49"/>
      <c r="F8" s="107" t="s">
        <v>65</v>
      </c>
      <c r="G8" s="107" t="s">
        <v>66</v>
      </c>
      <c r="H8" s="114" t="s">
        <v>67</v>
      </c>
      <c r="I8" s="2"/>
      <c r="J8" s="17" t="s">
        <v>68</v>
      </c>
      <c r="K8" s="17" t="s">
        <v>69</v>
      </c>
      <c r="L8" s="17" t="s">
        <v>70</v>
      </c>
      <c r="M8" s="17"/>
      <c r="N8" s="105" t="s">
        <v>68</v>
      </c>
      <c r="O8" s="105" t="s">
        <v>69</v>
      </c>
      <c r="P8" s="105" t="s">
        <v>70</v>
      </c>
      <c r="Q8" s="3"/>
      <c r="R8" s="106" t="s">
        <v>71</v>
      </c>
      <c r="S8" s="106" t="s">
        <v>72</v>
      </c>
      <c r="T8" s="106" t="s">
        <v>73</v>
      </c>
      <c r="U8" s="4"/>
      <c r="V8" s="18"/>
      <c r="W8" s="18"/>
      <c r="X8" s="18"/>
      <c r="Y8" s="18"/>
      <c r="Z8" s="19" t="s">
        <v>71</v>
      </c>
      <c r="AA8" s="19" t="s">
        <v>74</v>
      </c>
      <c r="AB8" s="19" t="s">
        <v>70</v>
      </c>
      <c r="AC8" s="19"/>
      <c r="AD8" s="103" t="s">
        <v>71</v>
      </c>
      <c r="AE8" s="103" t="s">
        <v>74</v>
      </c>
      <c r="AF8" s="103" t="s">
        <v>70</v>
      </c>
      <c r="AG8" s="5"/>
      <c r="AH8" s="104" t="s">
        <v>75</v>
      </c>
      <c r="AI8" s="104" t="s">
        <v>76</v>
      </c>
      <c r="AJ8" s="104" t="s">
        <v>73</v>
      </c>
      <c r="AK8" s="76"/>
    </row>
    <row r="9" spans="1:38" s="79" customFormat="1" ht="13" x14ac:dyDescent="0.3">
      <c r="A9" s="78"/>
      <c r="B9" s="140" t="s">
        <v>53</v>
      </c>
      <c r="C9" s="141"/>
      <c r="D9" s="141"/>
      <c r="E9" s="142"/>
      <c r="F9" s="143" t="s">
        <v>53</v>
      </c>
      <c r="G9" s="144"/>
      <c r="H9" s="144"/>
      <c r="I9" s="145"/>
      <c r="J9" s="146" t="s">
        <v>53</v>
      </c>
      <c r="K9" s="147"/>
      <c r="L9" s="147"/>
      <c r="M9" s="148"/>
      <c r="N9" s="149" t="s">
        <v>53</v>
      </c>
      <c r="O9" s="150"/>
      <c r="P9" s="150"/>
      <c r="Q9" s="151"/>
      <c r="R9" s="152" t="s">
        <v>53</v>
      </c>
      <c r="S9" s="153"/>
      <c r="T9" s="153"/>
      <c r="U9" s="154"/>
      <c r="V9" s="128" t="s">
        <v>53</v>
      </c>
      <c r="W9" s="129"/>
      <c r="X9" s="129"/>
      <c r="Y9" s="130"/>
      <c r="Z9" s="131" t="s">
        <v>53</v>
      </c>
      <c r="AA9" s="132"/>
      <c r="AB9" s="132"/>
      <c r="AC9" s="133"/>
      <c r="AD9" s="134" t="s">
        <v>53</v>
      </c>
      <c r="AE9" s="135"/>
      <c r="AF9" s="135"/>
      <c r="AG9" s="136"/>
      <c r="AH9" s="137" t="s">
        <v>53</v>
      </c>
      <c r="AI9" s="138"/>
      <c r="AJ9" s="138"/>
      <c r="AK9" s="139"/>
    </row>
    <row r="10" spans="1:38" ht="13" x14ac:dyDescent="0.3">
      <c r="A10" s="25" t="s">
        <v>5</v>
      </c>
      <c r="B10" s="51"/>
      <c r="C10" s="51"/>
      <c r="D10" s="51"/>
      <c r="E10" s="51"/>
      <c r="F10" s="52"/>
      <c r="G10" s="52"/>
      <c r="H10" s="52"/>
      <c r="I10" s="52"/>
      <c r="J10" s="53"/>
      <c r="K10" s="53"/>
      <c r="L10" s="53"/>
      <c r="M10" s="53"/>
      <c r="N10" s="54"/>
      <c r="O10" s="54"/>
      <c r="P10" s="54"/>
      <c r="Q10" s="54"/>
      <c r="R10" s="55"/>
      <c r="S10" s="55"/>
      <c r="T10" s="55"/>
      <c r="U10" s="55"/>
      <c r="V10" s="56"/>
      <c r="W10" s="56"/>
      <c r="X10" s="56"/>
      <c r="Y10" s="56"/>
      <c r="Z10" s="57"/>
      <c r="AA10" s="57"/>
      <c r="AB10" s="57"/>
      <c r="AC10" s="57"/>
      <c r="AD10" s="58"/>
      <c r="AE10" s="58"/>
      <c r="AF10" s="58"/>
      <c r="AG10" s="58"/>
      <c r="AH10" s="77"/>
      <c r="AI10" s="77"/>
      <c r="AJ10" s="77"/>
      <c r="AK10" s="77"/>
      <c r="AL10" s="66"/>
    </row>
    <row r="11" spans="1:38" s="66" customFormat="1" x14ac:dyDescent="0.25">
      <c r="A11" s="34" t="s">
        <v>6</v>
      </c>
      <c r="B11" s="44">
        <v>2148657</v>
      </c>
      <c r="C11" s="44">
        <v>356718</v>
      </c>
      <c r="D11" s="45">
        <v>913404</v>
      </c>
      <c r="E11" s="46">
        <v>3418779</v>
      </c>
      <c r="F11" s="59">
        <v>257781</v>
      </c>
      <c r="G11" s="59">
        <v>15506</v>
      </c>
      <c r="H11" s="59">
        <v>11321</v>
      </c>
      <c r="I11" s="59">
        <v>284608</v>
      </c>
      <c r="J11" s="60">
        <v>635969</v>
      </c>
      <c r="K11" s="60">
        <v>144684</v>
      </c>
      <c r="L11" s="60">
        <v>201618</v>
      </c>
      <c r="M11" s="60">
        <v>982271</v>
      </c>
      <c r="N11" s="61">
        <v>101133</v>
      </c>
      <c r="O11" s="61">
        <v>6968</v>
      </c>
      <c r="P11" s="61">
        <v>3891</v>
      </c>
      <c r="Q11" s="61">
        <v>111992</v>
      </c>
      <c r="R11" s="62">
        <v>34799</v>
      </c>
      <c r="S11" s="62">
        <v>20867</v>
      </c>
      <c r="T11" s="62">
        <v>21051</v>
      </c>
      <c r="U11" s="62">
        <v>76717</v>
      </c>
      <c r="V11" s="63">
        <v>711952</v>
      </c>
      <c r="W11" s="63">
        <v>102087</v>
      </c>
      <c r="X11" s="63">
        <v>417829</v>
      </c>
      <c r="Y11" s="63">
        <v>1231868</v>
      </c>
      <c r="Z11" s="64">
        <v>194968</v>
      </c>
      <c r="AA11" s="64">
        <v>14963</v>
      </c>
      <c r="AB11" s="64">
        <v>58561</v>
      </c>
      <c r="AC11" s="64">
        <v>268492</v>
      </c>
      <c r="AD11" s="65">
        <v>153824</v>
      </c>
      <c r="AE11" s="65">
        <v>46138</v>
      </c>
      <c r="AF11" s="65">
        <v>170708</v>
      </c>
      <c r="AG11" s="65">
        <v>370670</v>
      </c>
      <c r="AH11" s="77">
        <v>58231</v>
      </c>
      <c r="AI11" s="77">
        <v>5505</v>
      </c>
      <c r="AJ11" s="77">
        <v>28425</v>
      </c>
      <c r="AK11" s="77">
        <v>92161</v>
      </c>
    </row>
    <row r="12" spans="1:38" s="66" customFormat="1" x14ac:dyDescent="0.25">
      <c r="A12" s="34" t="s">
        <v>7</v>
      </c>
      <c r="B12" s="44">
        <v>17967</v>
      </c>
      <c r="C12" s="44">
        <v>2276</v>
      </c>
      <c r="D12" s="45">
        <v>5809</v>
      </c>
      <c r="E12" s="46">
        <v>26052</v>
      </c>
      <c r="F12" s="59">
        <v>4270</v>
      </c>
      <c r="G12" s="59">
        <v>132</v>
      </c>
      <c r="H12" s="59">
        <v>142</v>
      </c>
      <c r="I12" s="59">
        <v>4544</v>
      </c>
      <c r="J12" s="60">
        <v>3494</v>
      </c>
      <c r="K12" s="60">
        <v>970</v>
      </c>
      <c r="L12" s="60">
        <v>1199</v>
      </c>
      <c r="M12" s="60">
        <v>5663</v>
      </c>
      <c r="N12" s="61">
        <v>2125</v>
      </c>
      <c r="O12" s="61">
        <v>278</v>
      </c>
      <c r="P12" s="61">
        <v>148</v>
      </c>
      <c r="Q12" s="61">
        <v>2551</v>
      </c>
      <c r="R12" s="62">
        <v>465</v>
      </c>
      <c r="S12" s="62">
        <v>44</v>
      </c>
      <c r="T12" s="62">
        <v>207</v>
      </c>
      <c r="U12" s="62">
        <v>716</v>
      </c>
      <c r="V12" s="63">
        <v>3853</v>
      </c>
      <c r="W12" s="63">
        <v>730</v>
      </c>
      <c r="X12" s="63">
        <v>3777</v>
      </c>
      <c r="Y12" s="63">
        <v>8360</v>
      </c>
      <c r="Z12" s="64">
        <v>2430</v>
      </c>
      <c r="AA12" s="64">
        <v>41</v>
      </c>
      <c r="AB12" s="64">
        <v>179</v>
      </c>
      <c r="AC12" s="64">
        <v>2650</v>
      </c>
      <c r="AD12" s="65">
        <v>0</v>
      </c>
      <c r="AE12" s="65">
        <v>0</v>
      </c>
      <c r="AF12" s="65">
        <v>0</v>
      </c>
      <c r="AG12" s="65">
        <v>0</v>
      </c>
      <c r="AH12" s="67">
        <v>1330</v>
      </c>
      <c r="AI12" s="67">
        <v>81</v>
      </c>
      <c r="AJ12" s="67">
        <v>157</v>
      </c>
      <c r="AK12" s="67">
        <v>1568</v>
      </c>
    </row>
    <row r="13" spans="1:38" s="66" customFormat="1" x14ac:dyDescent="0.25">
      <c r="A13" s="34" t="s">
        <v>8</v>
      </c>
      <c r="B13" s="44">
        <v>19358</v>
      </c>
      <c r="C13" s="44">
        <v>237</v>
      </c>
      <c r="D13" s="45">
        <v>917</v>
      </c>
      <c r="E13" s="46">
        <v>20512</v>
      </c>
      <c r="F13" s="59">
        <v>7285</v>
      </c>
      <c r="G13" s="59">
        <v>65</v>
      </c>
      <c r="H13" s="59">
        <v>1</v>
      </c>
      <c r="I13" s="59">
        <v>7351</v>
      </c>
      <c r="J13" s="60">
        <v>520</v>
      </c>
      <c r="K13" s="60">
        <v>9</v>
      </c>
      <c r="L13" s="60">
        <v>7</v>
      </c>
      <c r="M13" s="60">
        <v>536</v>
      </c>
      <c r="N13" s="61">
        <v>102</v>
      </c>
      <c r="O13" s="61">
        <v>0</v>
      </c>
      <c r="P13" s="61">
        <v>0</v>
      </c>
      <c r="Q13" s="61">
        <v>102</v>
      </c>
      <c r="R13" s="62">
        <v>669</v>
      </c>
      <c r="S13" s="62">
        <v>0</v>
      </c>
      <c r="T13" s="62">
        <v>0</v>
      </c>
      <c r="U13" s="62">
        <v>669</v>
      </c>
      <c r="V13" s="63">
        <v>1497</v>
      </c>
      <c r="W13" s="63">
        <v>2</v>
      </c>
      <c r="X13" s="63">
        <v>568</v>
      </c>
      <c r="Y13" s="63">
        <v>2067</v>
      </c>
      <c r="Z13" s="64">
        <v>453</v>
      </c>
      <c r="AA13" s="64">
        <v>2</v>
      </c>
      <c r="AB13" s="64">
        <v>22</v>
      </c>
      <c r="AC13" s="64">
        <v>477</v>
      </c>
      <c r="AD13" s="65">
        <v>8793</v>
      </c>
      <c r="AE13" s="65">
        <v>65</v>
      </c>
      <c r="AF13" s="65">
        <v>311</v>
      </c>
      <c r="AG13" s="65">
        <v>9169</v>
      </c>
      <c r="AH13" s="67">
        <v>39</v>
      </c>
      <c r="AI13" s="67">
        <v>94</v>
      </c>
      <c r="AJ13" s="67">
        <v>8</v>
      </c>
      <c r="AK13" s="67">
        <v>141</v>
      </c>
    </row>
    <row r="14" spans="1:38" s="66" customFormat="1" x14ac:dyDescent="0.25">
      <c r="A14" s="34" t="s">
        <v>9</v>
      </c>
      <c r="B14" s="44">
        <v>2746</v>
      </c>
      <c r="C14" s="44">
        <v>93</v>
      </c>
      <c r="D14" s="45">
        <v>215</v>
      </c>
      <c r="E14" s="46">
        <v>3054</v>
      </c>
      <c r="F14" s="59">
        <v>349</v>
      </c>
      <c r="G14" s="59">
        <v>18</v>
      </c>
      <c r="H14" s="59">
        <v>1</v>
      </c>
      <c r="I14" s="59">
        <v>368</v>
      </c>
      <c r="J14" s="60">
        <v>485</v>
      </c>
      <c r="K14" s="60">
        <v>21</v>
      </c>
      <c r="L14" s="60">
        <v>45</v>
      </c>
      <c r="M14" s="60">
        <v>551</v>
      </c>
      <c r="N14" s="61">
        <v>0</v>
      </c>
      <c r="O14" s="61">
        <v>0</v>
      </c>
      <c r="P14" s="61">
        <v>0</v>
      </c>
      <c r="Q14" s="61">
        <v>0</v>
      </c>
      <c r="R14" s="62">
        <v>0</v>
      </c>
      <c r="S14" s="62">
        <v>0</v>
      </c>
      <c r="T14" s="62">
        <v>0</v>
      </c>
      <c r="U14" s="62">
        <v>0</v>
      </c>
      <c r="V14" s="63">
        <v>1028</v>
      </c>
      <c r="W14" s="63">
        <v>0</v>
      </c>
      <c r="X14" s="63">
        <v>169</v>
      </c>
      <c r="Y14" s="63">
        <v>1197</v>
      </c>
      <c r="Z14" s="64">
        <v>24</v>
      </c>
      <c r="AA14" s="64">
        <v>0</v>
      </c>
      <c r="AB14" s="64">
        <v>0</v>
      </c>
      <c r="AC14" s="64">
        <v>24</v>
      </c>
      <c r="AD14" s="65">
        <v>767</v>
      </c>
      <c r="AE14" s="65">
        <v>0</v>
      </c>
      <c r="AF14" s="65">
        <v>0</v>
      </c>
      <c r="AG14" s="65">
        <v>767</v>
      </c>
      <c r="AH14" s="67">
        <v>93</v>
      </c>
      <c r="AI14" s="67">
        <v>54</v>
      </c>
      <c r="AJ14" s="67">
        <v>0</v>
      </c>
      <c r="AK14" s="67">
        <v>147</v>
      </c>
    </row>
    <row r="15" spans="1:38" s="66" customFormat="1" x14ac:dyDescent="0.25">
      <c r="A15" s="34" t="s">
        <v>10</v>
      </c>
      <c r="B15" s="44">
        <v>4310</v>
      </c>
      <c r="C15" s="44">
        <v>844</v>
      </c>
      <c r="D15" s="45">
        <v>1451</v>
      </c>
      <c r="E15" s="46">
        <v>6605</v>
      </c>
      <c r="F15" s="59">
        <v>75</v>
      </c>
      <c r="G15" s="59">
        <v>39</v>
      </c>
      <c r="H15" s="59">
        <v>359</v>
      </c>
      <c r="I15" s="59">
        <v>473</v>
      </c>
      <c r="J15" s="60">
        <v>431</v>
      </c>
      <c r="K15" s="60">
        <v>145</v>
      </c>
      <c r="L15" s="60">
        <v>371</v>
      </c>
      <c r="M15" s="60">
        <v>947</v>
      </c>
      <c r="N15" s="61">
        <v>234</v>
      </c>
      <c r="O15" s="61">
        <v>1</v>
      </c>
      <c r="P15" s="61">
        <v>34</v>
      </c>
      <c r="Q15" s="61">
        <v>269</v>
      </c>
      <c r="R15" s="62">
        <v>338</v>
      </c>
      <c r="S15" s="62">
        <v>37</v>
      </c>
      <c r="T15" s="62">
        <v>20</v>
      </c>
      <c r="U15" s="62">
        <v>395</v>
      </c>
      <c r="V15" s="63">
        <v>916</v>
      </c>
      <c r="W15" s="63">
        <v>85</v>
      </c>
      <c r="X15" s="63">
        <v>447</v>
      </c>
      <c r="Y15" s="63">
        <v>1448</v>
      </c>
      <c r="Z15" s="64">
        <v>2007</v>
      </c>
      <c r="AA15" s="64">
        <v>87</v>
      </c>
      <c r="AB15" s="64">
        <v>90</v>
      </c>
      <c r="AC15" s="64">
        <v>2184</v>
      </c>
      <c r="AD15" s="65">
        <v>0</v>
      </c>
      <c r="AE15" s="65">
        <v>0</v>
      </c>
      <c r="AF15" s="65">
        <v>0</v>
      </c>
      <c r="AG15" s="65">
        <v>0</v>
      </c>
      <c r="AH15" s="67">
        <v>309</v>
      </c>
      <c r="AI15" s="67">
        <v>450</v>
      </c>
      <c r="AJ15" s="67">
        <v>130</v>
      </c>
      <c r="AK15" s="67">
        <v>889</v>
      </c>
    </row>
    <row r="16" spans="1:38" s="66" customFormat="1" x14ac:dyDescent="0.25">
      <c r="A16" s="34" t="s">
        <v>11</v>
      </c>
      <c r="B16" s="44">
        <v>3497</v>
      </c>
      <c r="C16" s="44">
        <v>506</v>
      </c>
      <c r="D16" s="45">
        <v>1510</v>
      </c>
      <c r="E16" s="46">
        <v>5513</v>
      </c>
      <c r="F16" s="59">
        <v>0</v>
      </c>
      <c r="G16" s="59">
        <v>30</v>
      </c>
      <c r="H16" s="59">
        <v>225</v>
      </c>
      <c r="I16" s="59">
        <v>255</v>
      </c>
      <c r="J16" s="60">
        <v>535</v>
      </c>
      <c r="K16" s="60">
        <v>412</v>
      </c>
      <c r="L16" s="60">
        <v>188</v>
      </c>
      <c r="M16" s="60">
        <v>1135</v>
      </c>
      <c r="N16" s="61">
        <v>0</v>
      </c>
      <c r="O16" s="61">
        <v>0</v>
      </c>
      <c r="P16" s="61">
        <v>0</v>
      </c>
      <c r="Q16" s="61">
        <v>0</v>
      </c>
      <c r="R16" s="62">
        <v>351</v>
      </c>
      <c r="S16" s="62">
        <v>0</v>
      </c>
      <c r="T16" s="62">
        <v>0</v>
      </c>
      <c r="U16" s="62">
        <v>351</v>
      </c>
      <c r="V16" s="63">
        <v>1913</v>
      </c>
      <c r="W16" s="63">
        <v>1</v>
      </c>
      <c r="X16" s="63">
        <v>383</v>
      </c>
      <c r="Y16" s="63">
        <v>2297</v>
      </c>
      <c r="Z16" s="64">
        <v>630</v>
      </c>
      <c r="AA16" s="64">
        <v>3</v>
      </c>
      <c r="AB16" s="64">
        <v>714</v>
      </c>
      <c r="AC16" s="64">
        <v>1347</v>
      </c>
      <c r="AD16" s="65">
        <v>0</v>
      </c>
      <c r="AE16" s="65">
        <v>0</v>
      </c>
      <c r="AF16" s="65">
        <v>0</v>
      </c>
      <c r="AG16" s="65">
        <v>0</v>
      </c>
      <c r="AH16" s="67">
        <v>68</v>
      </c>
      <c r="AI16" s="67">
        <v>60</v>
      </c>
      <c r="AJ16" s="67">
        <v>0</v>
      </c>
      <c r="AK16" s="67">
        <v>128</v>
      </c>
    </row>
    <row r="17" spans="1:37" s="66" customFormat="1" x14ac:dyDescent="0.25">
      <c r="A17" s="34" t="s">
        <v>12</v>
      </c>
      <c r="B17" s="44">
        <v>32024</v>
      </c>
      <c r="C17" s="44">
        <v>2937</v>
      </c>
      <c r="D17" s="45">
        <v>3476</v>
      </c>
      <c r="E17" s="46">
        <v>38437</v>
      </c>
      <c r="F17" s="59">
        <v>5656</v>
      </c>
      <c r="G17" s="59">
        <v>150</v>
      </c>
      <c r="H17" s="59">
        <v>24</v>
      </c>
      <c r="I17" s="59">
        <v>5830</v>
      </c>
      <c r="J17" s="60">
        <v>8156</v>
      </c>
      <c r="K17" s="60">
        <v>573</v>
      </c>
      <c r="L17" s="60">
        <v>920</v>
      </c>
      <c r="M17" s="60">
        <v>9649</v>
      </c>
      <c r="N17" s="61">
        <v>7644</v>
      </c>
      <c r="O17" s="61">
        <v>6</v>
      </c>
      <c r="P17" s="61">
        <v>13</v>
      </c>
      <c r="Q17" s="61">
        <v>7663</v>
      </c>
      <c r="R17" s="62">
        <v>267</v>
      </c>
      <c r="S17" s="62">
        <v>0</v>
      </c>
      <c r="T17" s="62">
        <v>0</v>
      </c>
      <c r="U17" s="62">
        <v>267</v>
      </c>
      <c r="V17" s="63">
        <v>4080</v>
      </c>
      <c r="W17" s="63">
        <v>1849</v>
      </c>
      <c r="X17" s="63">
        <v>1348</v>
      </c>
      <c r="Y17" s="63">
        <v>7277</v>
      </c>
      <c r="Z17" s="64">
        <v>1081</v>
      </c>
      <c r="AA17" s="64">
        <v>153</v>
      </c>
      <c r="AB17" s="64">
        <v>265</v>
      </c>
      <c r="AC17" s="64">
        <v>1499</v>
      </c>
      <c r="AD17" s="65">
        <v>4982</v>
      </c>
      <c r="AE17" s="65">
        <v>176</v>
      </c>
      <c r="AF17" s="65">
        <v>624</v>
      </c>
      <c r="AG17" s="65">
        <v>5782</v>
      </c>
      <c r="AH17" s="67">
        <v>158</v>
      </c>
      <c r="AI17" s="67">
        <v>30</v>
      </c>
      <c r="AJ17" s="67">
        <v>282</v>
      </c>
      <c r="AK17" s="67">
        <v>470</v>
      </c>
    </row>
    <row r="18" spans="1:37" s="66" customFormat="1" x14ac:dyDescent="0.25">
      <c r="A18" s="34" t="s">
        <v>13</v>
      </c>
      <c r="B18" s="44">
        <v>35463</v>
      </c>
      <c r="C18" s="44">
        <v>4570</v>
      </c>
      <c r="D18" s="45">
        <v>26487</v>
      </c>
      <c r="E18" s="46">
        <v>66520</v>
      </c>
      <c r="F18" s="59">
        <v>3008</v>
      </c>
      <c r="G18" s="59">
        <v>198</v>
      </c>
      <c r="H18" s="59">
        <v>91</v>
      </c>
      <c r="I18" s="59">
        <v>3297</v>
      </c>
      <c r="J18" s="60">
        <v>5019</v>
      </c>
      <c r="K18" s="60">
        <v>938</v>
      </c>
      <c r="L18" s="60">
        <v>2674</v>
      </c>
      <c r="M18" s="60">
        <v>8631</v>
      </c>
      <c r="N18" s="61">
        <v>905</v>
      </c>
      <c r="O18" s="61">
        <v>159</v>
      </c>
      <c r="P18" s="61">
        <v>34</v>
      </c>
      <c r="Q18" s="61">
        <v>1098</v>
      </c>
      <c r="R18" s="62">
        <v>831</v>
      </c>
      <c r="S18" s="62">
        <v>51</v>
      </c>
      <c r="T18" s="62">
        <v>400</v>
      </c>
      <c r="U18" s="62">
        <v>1282</v>
      </c>
      <c r="V18" s="63">
        <v>9724</v>
      </c>
      <c r="W18" s="63">
        <v>585</v>
      </c>
      <c r="X18" s="63">
        <v>5711</v>
      </c>
      <c r="Y18" s="63">
        <v>16020</v>
      </c>
      <c r="Z18" s="64">
        <v>6375</v>
      </c>
      <c r="AA18" s="64">
        <v>484</v>
      </c>
      <c r="AB18" s="64">
        <v>621</v>
      </c>
      <c r="AC18" s="64">
        <v>7480</v>
      </c>
      <c r="AD18" s="65">
        <v>7682</v>
      </c>
      <c r="AE18" s="65">
        <v>999</v>
      </c>
      <c r="AF18" s="65">
        <v>14974</v>
      </c>
      <c r="AG18" s="65">
        <v>23655</v>
      </c>
      <c r="AH18" s="67">
        <v>1919</v>
      </c>
      <c r="AI18" s="67">
        <v>1156</v>
      </c>
      <c r="AJ18" s="67">
        <v>1982</v>
      </c>
      <c r="AK18" s="67">
        <v>5057</v>
      </c>
    </row>
    <row r="19" spans="1:37" s="95" customFormat="1" ht="13" x14ac:dyDescent="0.3">
      <c r="A19" s="39" t="s">
        <v>14</v>
      </c>
      <c r="B19" s="84">
        <v>2264022</v>
      </c>
      <c r="C19" s="84">
        <v>368181</v>
      </c>
      <c r="D19" s="85">
        <v>953269</v>
      </c>
      <c r="E19" s="86">
        <v>3585472</v>
      </c>
      <c r="F19" s="87">
        <v>278424</v>
      </c>
      <c r="G19" s="87">
        <v>16138</v>
      </c>
      <c r="H19" s="87">
        <v>12164</v>
      </c>
      <c r="I19" s="87">
        <v>306726</v>
      </c>
      <c r="J19" s="88">
        <v>654609</v>
      </c>
      <c r="K19" s="88">
        <v>147752</v>
      </c>
      <c r="L19" s="88">
        <v>207022</v>
      </c>
      <c r="M19" s="88">
        <v>1009383</v>
      </c>
      <c r="N19" s="89">
        <v>112143</v>
      </c>
      <c r="O19" s="89">
        <v>7412</v>
      </c>
      <c r="P19" s="89">
        <v>4120</v>
      </c>
      <c r="Q19" s="89">
        <v>123675</v>
      </c>
      <c r="R19" s="90">
        <v>37720</v>
      </c>
      <c r="S19" s="90">
        <v>20999</v>
      </c>
      <c r="T19" s="90">
        <v>21678</v>
      </c>
      <c r="U19" s="90">
        <v>80397</v>
      </c>
      <c r="V19" s="91">
        <v>734963</v>
      </c>
      <c r="W19" s="91">
        <v>105339</v>
      </c>
      <c r="X19" s="91">
        <v>430232</v>
      </c>
      <c r="Y19" s="91">
        <v>1270534</v>
      </c>
      <c r="Z19" s="92">
        <v>207968</v>
      </c>
      <c r="AA19" s="92">
        <v>15733</v>
      </c>
      <c r="AB19" s="92">
        <v>60452</v>
      </c>
      <c r="AC19" s="92">
        <v>284153</v>
      </c>
      <c r="AD19" s="93">
        <v>176048</v>
      </c>
      <c r="AE19" s="93">
        <v>47378</v>
      </c>
      <c r="AF19" s="93">
        <v>186617</v>
      </c>
      <c r="AG19" s="93">
        <v>410043</v>
      </c>
      <c r="AH19" s="94">
        <v>62147</v>
      </c>
      <c r="AI19" s="94">
        <v>7430</v>
      </c>
      <c r="AJ19" s="94">
        <v>30984</v>
      </c>
      <c r="AK19" s="94">
        <v>100561</v>
      </c>
    </row>
    <row r="20" spans="1:37" s="66" customFormat="1" ht="13" x14ac:dyDescent="0.3">
      <c r="A20" s="39"/>
      <c r="B20" s="44"/>
      <c r="C20" s="44"/>
      <c r="D20" s="45"/>
      <c r="E20" s="46"/>
      <c r="F20" s="59"/>
      <c r="G20" s="59"/>
      <c r="H20" s="59"/>
      <c r="I20" s="59"/>
      <c r="J20" s="60"/>
      <c r="K20" s="60"/>
      <c r="L20" s="60"/>
      <c r="M20" s="60"/>
      <c r="N20" s="61"/>
      <c r="O20" s="61"/>
      <c r="P20" s="61"/>
      <c r="Q20" s="61"/>
      <c r="R20" s="62"/>
      <c r="S20" s="62"/>
      <c r="T20" s="62"/>
      <c r="U20" s="62"/>
      <c r="V20" s="63"/>
      <c r="W20" s="63"/>
      <c r="X20" s="63"/>
      <c r="Y20" s="63"/>
      <c r="Z20" s="64"/>
      <c r="AA20" s="64"/>
      <c r="AB20" s="64"/>
      <c r="AC20" s="64"/>
      <c r="AD20" s="65"/>
      <c r="AE20" s="65"/>
      <c r="AF20" s="65"/>
      <c r="AG20" s="65"/>
      <c r="AH20" s="67"/>
      <c r="AI20" s="67"/>
      <c r="AJ20" s="67"/>
      <c r="AK20" s="67"/>
    </row>
    <row r="21" spans="1:37" s="66" customFormat="1" ht="13" x14ac:dyDescent="0.3">
      <c r="A21" s="39" t="s">
        <v>15</v>
      </c>
      <c r="B21" s="44"/>
      <c r="C21" s="44"/>
      <c r="D21" s="44"/>
      <c r="E21" s="45"/>
      <c r="F21" s="59"/>
      <c r="G21" s="59"/>
      <c r="H21" s="59"/>
      <c r="I21" s="59"/>
      <c r="J21" s="60"/>
      <c r="K21" s="60"/>
      <c r="L21" s="60"/>
      <c r="M21" s="60"/>
      <c r="N21" s="61"/>
      <c r="O21" s="61"/>
      <c r="P21" s="61"/>
      <c r="Q21" s="61"/>
      <c r="R21" s="62"/>
      <c r="S21" s="62"/>
      <c r="T21" s="62"/>
      <c r="U21" s="62"/>
      <c r="V21" s="63"/>
      <c r="W21" s="63"/>
      <c r="X21" s="63"/>
      <c r="Y21" s="63"/>
      <c r="Z21" s="64"/>
      <c r="AA21" s="64"/>
      <c r="AB21" s="64"/>
      <c r="AC21" s="64"/>
      <c r="AD21" s="65"/>
      <c r="AE21" s="65"/>
      <c r="AF21" s="65"/>
      <c r="AG21" s="65"/>
      <c r="AH21" s="67"/>
      <c r="AI21" s="67"/>
      <c r="AJ21" s="67"/>
      <c r="AK21" s="67"/>
    </row>
    <row r="22" spans="1:37" s="66" customFormat="1" x14ac:dyDescent="0.25">
      <c r="A22" s="34" t="s">
        <v>16</v>
      </c>
      <c r="B22" s="44">
        <v>255344</v>
      </c>
      <c r="C22" s="44">
        <v>42773</v>
      </c>
      <c r="D22" s="45">
        <v>82930</v>
      </c>
      <c r="E22" s="46">
        <v>381047</v>
      </c>
      <c r="F22" s="59">
        <v>29709</v>
      </c>
      <c r="G22" s="59">
        <v>1740</v>
      </c>
      <c r="H22" s="59">
        <v>527</v>
      </c>
      <c r="I22" s="59">
        <v>31976</v>
      </c>
      <c r="J22" s="60">
        <v>145588</v>
      </c>
      <c r="K22" s="60">
        <v>40540</v>
      </c>
      <c r="L22" s="60">
        <v>64387</v>
      </c>
      <c r="M22" s="60">
        <v>250515</v>
      </c>
      <c r="N22" s="61">
        <v>41957</v>
      </c>
      <c r="O22" s="61">
        <v>94</v>
      </c>
      <c r="P22" s="61">
        <v>103</v>
      </c>
      <c r="Q22" s="61">
        <v>42154</v>
      </c>
      <c r="R22" s="62">
        <v>7704</v>
      </c>
      <c r="S22" s="62">
        <v>0</v>
      </c>
      <c r="T22" s="62">
        <v>13557</v>
      </c>
      <c r="U22" s="62">
        <v>21261</v>
      </c>
      <c r="V22" s="63">
        <v>24900</v>
      </c>
      <c r="W22" s="63">
        <v>249</v>
      </c>
      <c r="X22" s="63">
        <v>3008</v>
      </c>
      <c r="Y22" s="63">
        <v>28157</v>
      </c>
      <c r="Z22" s="64">
        <v>2263</v>
      </c>
      <c r="AA22" s="64">
        <v>5</v>
      </c>
      <c r="AB22" s="64">
        <v>370</v>
      </c>
      <c r="AC22" s="64">
        <v>2638</v>
      </c>
      <c r="AD22" s="65">
        <v>2722</v>
      </c>
      <c r="AE22" s="65">
        <v>112</v>
      </c>
      <c r="AF22" s="65">
        <v>769</v>
      </c>
      <c r="AG22" s="65">
        <v>3603</v>
      </c>
      <c r="AH22" s="67">
        <v>501</v>
      </c>
      <c r="AI22" s="67">
        <v>33</v>
      </c>
      <c r="AJ22" s="67">
        <v>209</v>
      </c>
      <c r="AK22" s="67">
        <v>743</v>
      </c>
    </row>
    <row r="23" spans="1:37" s="66" customFormat="1" x14ac:dyDescent="0.25">
      <c r="A23" s="34" t="s">
        <v>17</v>
      </c>
      <c r="B23" s="44">
        <v>105366</v>
      </c>
      <c r="C23" s="44">
        <v>13329</v>
      </c>
      <c r="D23" s="45">
        <v>11097</v>
      </c>
      <c r="E23" s="46">
        <v>129792</v>
      </c>
      <c r="F23" s="59">
        <v>48373</v>
      </c>
      <c r="G23" s="59">
        <v>1075</v>
      </c>
      <c r="H23" s="59">
        <v>51</v>
      </c>
      <c r="I23" s="59">
        <v>49499</v>
      </c>
      <c r="J23" s="60">
        <v>46717</v>
      </c>
      <c r="K23" s="60">
        <v>12192</v>
      </c>
      <c r="L23" s="60">
        <v>9747</v>
      </c>
      <c r="M23" s="60">
        <v>68656</v>
      </c>
      <c r="N23" s="61">
        <v>1</v>
      </c>
      <c r="O23" s="61">
        <v>1</v>
      </c>
      <c r="P23" s="61">
        <v>1</v>
      </c>
      <c r="Q23" s="61">
        <v>3</v>
      </c>
      <c r="R23" s="62">
        <v>4105</v>
      </c>
      <c r="S23" s="62">
        <v>0</v>
      </c>
      <c r="T23" s="62">
        <v>1106</v>
      </c>
      <c r="U23" s="62">
        <v>5211</v>
      </c>
      <c r="V23" s="63">
        <v>4538</v>
      </c>
      <c r="W23" s="63">
        <v>14</v>
      </c>
      <c r="X23" s="63">
        <v>0</v>
      </c>
      <c r="Y23" s="63">
        <v>4552</v>
      </c>
      <c r="Z23" s="64">
        <v>335</v>
      </c>
      <c r="AA23" s="64">
        <v>0</v>
      </c>
      <c r="AB23" s="64">
        <v>24</v>
      </c>
      <c r="AC23" s="64">
        <v>359</v>
      </c>
      <c r="AD23" s="65">
        <v>1284</v>
      </c>
      <c r="AE23" s="65">
        <v>47</v>
      </c>
      <c r="AF23" s="65">
        <v>168</v>
      </c>
      <c r="AG23" s="65">
        <v>1499</v>
      </c>
      <c r="AH23" s="67">
        <v>13</v>
      </c>
      <c r="AI23" s="67">
        <v>0</v>
      </c>
      <c r="AJ23" s="67">
        <v>0</v>
      </c>
      <c r="AK23" s="67">
        <v>13</v>
      </c>
    </row>
    <row r="24" spans="1:37" s="66" customFormat="1" x14ac:dyDescent="0.25">
      <c r="A24" s="34" t="s">
        <v>18</v>
      </c>
      <c r="B24" s="44">
        <v>581726</v>
      </c>
      <c r="C24" s="44">
        <v>116172</v>
      </c>
      <c r="D24" s="45">
        <v>252500</v>
      </c>
      <c r="E24" s="46">
        <v>950398</v>
      </c>
      <c r="F24" s="59">
        <v>83689</v>
      </c>
      <c r="G24" s="59">
        <v>2359</v>
      </c>
      <c r="H24" s="59">
        <v>1899</v>
      </c>
      <c r="I24" s="59">
        <v>87947</v>
      </c>
      <c r="J24" s="60">
        <v>197488</v>
      </c>
      <c r="K24" s="60">
        <v>37335</v>
      </c>
      <c r="L24" s="60">
        <v>60110</v>
      </c>
      <c r="M24" s="60">
        <v>294933</v>
      </c>
      <c r="N24" s="61">
        <v>552</v>
      </c>
      <c r="O24" s="61">
        <v>26</v>
      </c>
      <c r="P24" s="61">
        <v>1</v>
      </c>
      <c r="Q24" s="61">
        <v>579</v>
      </c>
      <c r="R24" s="62">
        <v>1275</v>
      </c>
      <c r="S24" s="62">
        <v>2811</v>
      </c>
      <c r="T24" s="62">
        <v>249</v>
      </c>
      <c r="U24" s="62">
        <v>4335</v>
      </c>
      <c r="V24" s="63">
        <v>276814</v>
      </c>
      <c r="W24" s="63">
        <v>70903</v>
      </c>
      <c r="X24" s="63">
        <v>188942</v>
      </c>
      <c r="Y24" s="63">
        <v>536659</v>
      </c>
      <c r="Z24" s="64">
        <v>14346</v>
      </c>
      <c r="AA24" s="64">
        <v>155</v>
      </c>
      <c r="AB24" s="64">
        <v>279</v>
      </c>
      <c r="AC24" s="64">
        <v>14780</v>
      </c>
      <c r="AD24" s="65">
        <v>6498</v>
      </c>
      <c r="AE24" s="65">
        <v>2223</v>
      </c>
      <c r="AF24" s="65">
        <v>898</v>
      </c>
      <c r="AG24" s="65">
        <v>9619</v>
      </c>
      <c r="AH24" s="67">
        <v>1064</v>
      </c>
      <c r="AI24" s="67">
        <v>360</v>
      </c>
      <c r="AJ24" s="67">
        <v>122</v>
      </c>
      <c r="AK24" s="67">
        <v>1546</v>
      </c>
    </row>
    <row r="25" spans="1:37" s="95" customFormat="1" ht="13" x14ac:dyDescent="0.3">
      <c r="A25" s="39" t="s">
        <v>19</v>
      </c>
      <c r="B25" s="84">
        <v>942436</v>
      </c>
      <c r="C25" s="84">
        <v>172274</v>
      </c>
      <c r="D25" s="85">
        <v>346527</v>
      </c>
      <c r="E25" s="86">
        <v>1461237</v>
      </c>
      <c r="F25" s="87">
        <v>161771</v>
      </c>
      <c r="G25" s="87">
        <v>5174</v>
      </c>
      <c r="H25" s="87">
        <v>2477</v>
      </c>
      <c r="I25" s="87">
        <v>169422</v>
      </c>
      <c r="J25" s="88">
        <v>389793</v>
      </c>
      <c r="K25" s="88">
        <v>90067</v>
      </c>
      <c r="L25" s="88">
        <v>134244</v>
      </c>
      <c r="M25" s="88">
        <v>614104</v>
      </c>
      <c r="N25" s="89">
        <v>42510</v>
      </c>
      <c r="O25" s="89">
        <v>121</v>
      </c>
      <c r="P25" s="89">
        <v>105</v>
      </c>
      <c r="Q25" s="89">
        <v>42736</v>
      </c>
      <c r="R25" s="90">
        <v>13084</v>
      </c>
      <c r="S25" s="90">
        <v>2811</v>
      </c>
      <c r="T25" s="90">
        <v>14912</v>
      </c>
      <c r="U25" s="90">
        <v>30807</v>
      </c>
      <c r="V25" s="91">
        <v>306252</v>
      </c>
      <c r="W25" s="91">
        <v>71166</v>
      </c>
      <c r="X25" s="91">
        <v>191950</v>
      </c>
      <c r="Y25" s="91">
        <v>569368</v>
      </c>
      <c r="Z25" s="92">
        <v>16944</v>
      </c>
      <c r="AA25" s="92">
        <v>160</v>
      </c>
      <c r="AB25" s="92">
        <v>673</v>
      </c>
      <c r="AC25" s="92">
        <v>17777</v>
      </c>
      <c r="AD25" s="93">
        <v>10504</v>
      </c>
      <c r="AE25" s="93">
        <v>2382</v>
      </c>
      <c r="AF25" s="93">
        <v>1835</v>
      </c>
      <c r="AG25" s="93">
        <v>14721</v>
      </c>
      <c r="AH25" s="94">
        <v>1578</v>
      </c>
      <c r="AI25" s="94">
        <v>393</v>
      </c>
      <c r="AJ25" s="94">
        <v>331</v>
      </c>
      <c r="AK25" s="94">
        <v>2302</v>
      </c>
    </row>
    <row r="26" spans="1:37" s="66" customFormat="1" x14ac:dyDescent="0.25">
      <c r="A26" s="34" t="s">
        <v>4</v>
      </c>
      <c r="B26" s="44">
        <v>266243</v>
      </c>
      <c r="C26" s="44">
        <v>46836</v>
      </c>
      <c r="D26" s="45">
        <v>92532</v>
      </c>
      <c r="E26" s="46">
        <v>405611</v>
      </c>
      <c r="F26" s="59">
        <v>28523</v>
      </c>
      <c r="G26" s="59">
        <v>1612</v>
      </c>
      <c r="H26" s="59">
        <v>537</v>
      </c>
      <c r="I26" s="59">
        <v>30672</v>
      </c>
      <c r="J26" s="60">
        <v>147792</v>
      </c>
      <c r="K26" s="60">
        <v>44723</v>
      </c>
      <c r="L26" s="60">
        <v>73566</v>
      </c>
      <c r="M26" s="60">
        <v>266081</v>
      </c>
      <c r="N26" s="61">
        <v>48529</v>
      </c>
      <c r="O26" s="61">
        <v>105</v>
      </c>
      <c r="P26" s="61">
        <v>97</v>
      </c>
      <c r="Q26" s="61">
        <v>48731</v>
      </c>
      <c r="R26" s="62">
        <v>8057</v>
      </c>
      <c r="S26" s="62">
        <v>0</v>
      </c>
      <c r="T26" s="62">
        <v>13966</v>
      </c>
      <c r="U26" s="62">
        <v>22023</v>
      </c>
      <c r="V26" s="63">
        <v>27560</v>
      </c>
      <c r="W26" s="63">
        <v>247</v>
      </c>
      <c r="X26" s="63">
        <v>2960</v>
      </c>
      <c r="Y26" s="63">
        <v>30767</v>
      </c>
      <c r="Z26" s="64">
        <v>2237</v>
      </c>
      <c r="AA26" s="64">
        <v>6</v>
      </c>
      <c r="AB26" s="64">
        <v>443</v>
      </c>
      <c r="AC26" s="64">
        <v>2686</v>
      </c>
      <c r="AD26" s="65">
        <v>3046</v>
      </c>
      <c r="AE26" s="65">
        <v>110</v>
      </c>
      <c r="AF26" s="65">
        <v>769</v>
      </c>
      <c r="AG26" s="65">
        <v>3925</v>
      </c>
      <c r="AH26" s="67">
        <v>499</v>
      </c>
      <c r="AI26" s="67">
        <v>33</v>
      </c>
      <c r="AJ26" s="67">
        <v>194</v>
      </c>
      <c r="AK26" s="67">
        <v>726</v>
      </c>
    </row>
    <row r="27" spans="1:37" s="66" customFormat="1" x14ac:dyDescent="0.25">
      <c r="A27" s="34" t="s">
        <v>20</v>
      </c>
      <c r="B27" s="44">
        <v>100666</v>
      </c>
      <c r="C27" s="44">
        <v>15089</v>
      </c>
      <c r="D27" s="45">
        <v>14029</v>
      </c>
      <c r="E27" s="46">
        <v>129784</v>
      </c>
      <c r="F27" s="59">
        <v>47937</v>
      </c>
      <c r="G27" s="59">
        <v>1057</v>
      </c>
      <c r="H27" s="59">
        <v>55</v>
      </c>
      <c r="I27" s="59">
        <v>49049</v>
      </c>
      <c r="J27" s="60">
        <v>42300</v>
      </c>
      <c r="K27" s="60">
        <v>13975</v>
      </c>
      <c r="L27" s="60">
        <v>12606</v>
      </c>
      <c r="M27" s="60">
        <v>68881</v>
      </c>
      <c r="N27" s="61">
        <v>1</v>
      </c>
      <c r="O27" s="61">
        <v>1</v>
      </c>
      <c r="P27" s="61">
        <v>1</v>
      </c>
      <c r="Q27" s="61">
        <v>3</v>
      </c>
      <c r="R27" s="62">
        <v>4131</v>
      </c>
      <c r="S27" s="62">
        <v>0</v>
      </c>
      <c r="T27" s="62">
        <v>1174</v>
      </c>
      <c r="U27" s="62">
        <v>5305</v>
      </c>
      <c r="V27" s="63">
        <v>5111</v>
      </c>
      <c r="W27" s="63">
        <v>9</v>
      </c>
      <c r="X27" s="63">
        <v>0</v>
      </c>
      <c r="Y27" s="63">
        <v>5120</v>
      </c>
      <c r="Z27" s="64">
        <v>336</v>
      </c>
      <c r="AA27" s="64">
        <v>0</v>
      </c>
      <c r="AB27" s="64">
        <v>25</v>
      </c>
      <c r="AC27" s="64">
        <v>361</v>
      </c>
      <c r="AD27" s="65">
        <v>838</v>
      </c>
      <c r="AE27" s="65">
        <v>47</v>
      </c>
      <c r="AF27" s="65">
        <v>168</v>
      </c>
      <c r="AG27" s="65">
        <v>1053</v>
      </c>
      <c r="AH27" s="67">
        <v>12</v>
      </c>
      <c r="AI27" s="67">
        <v>0</v>
      </c>
      <c r="AJ27" s="67">
        <v>0</v>
      </c>
      <c r="AK27" s="67">
        <v>12</v>
      </c>
    </row>
    <row r="28" spans="1:37" s="66" customFormat="1" x14ac:dyDescent="0.25">
      <c r="A28" s="34" t="s">
        <v>21</v>
      </c>
      <c r="B28" s="44">
        <v>599663</v>
      </c>
      <c r="C28" s="44">
        <v>116673</v>
      </c>
      <c r="D28" s="45">
        <v>257814</v>
      </c>
      <c r="E28" s="46">
        <v>974150</v>
      </c>
      <c r="F28" s="59">
        <v>80684</v>
      </c>
      <c r="G28" s="59">
        <v>2311</v>
      </c>
      <c r="H28" s="59">
        <v>2125</v>
      </c>
      <c r="I28" s="59">
        <v>85120</v>
      </c>
      <c r="J28" s="60">
        <v>207460</v>
      </c>
      <c r="K28" s="60">
        <v>36556</v>
      </c>
      <c r="L28" s="60">
        <v>62784</v>
      </c>
      <c r="M28" s="60">
        <v>306800</v>
      </c>
      <c r="N28" s="61">
        <v>613</v>
      </c>
      <c r="O28" s="61">
        <v>26</v>
      </c>
      <c r="P28" s="61">
        <v>1</v>
      </c>
      <c r="Q28" s="61">
        <v>640</v>
      </c>
      <c r="R28" s="62">
        <v>1142</v>
      </c>
      <c r="S28" s="62">
        <v>2811</v>
      </c>
      <c r="T28" s="62">
        <v>247</v>
      </c>
      <c r="U28" s="62">
        <v>4200</v>
      </c>
      <c r="V28" s="63">
        <v>284979</v>
      </c>
      <c r="W28" s="63">
        <v>72179</v>
      </c>
      <c r="X28" s="63">
        <v>191220</v>
      </c>
      <c r="Y28" s="63">
        <v>548378</v>
      </c>
      <c r="Z28" s="64">
        <v>17160</v>
      </c>
      <c r="AA28" s="64">
        <v>411</v>
      </c>
      <c r="AB28" s="64">
        <v>290</v>
      </c>
      <c r="AC28" s="64">
        <v>17861</v>
      </c>
      <c r="AD28" s="65">
        <v>6486</v>
      </c>
      <c r="AE28" s="65">
        <v>2011</v>
      </c>
      <c r="AF28" s="65">
        <v>1011</v>
      </c>
      <c r="AG28" s="65">
        <v>9508</v>
      </c>
      <c r="AH28" s="67">
        <v>1139</v>
      </c>
      <c r="AI28" s="67">
        <v>368</v>
      </c>
      <c r="AJ28" s="67">
        <v>136</v>
      </c>
      <c r="AK28" s="67">
        <v>1643</v>
      </c>
    </row>
    <row r="29" spans="1:37" s="95" customFormat="1" ht="13" x14ac:dyDescent="0.3">
      <c r="A29" s="39" t="s">
        <v>22</v>
      </c>
      <c r="B29" s="84">
        <v>966572</v>
      </c>
      <c r="C29" s="84">
        <v>178598</v>
      </c>
      <c r="D29" s="85">
        <v>364375</v>
      </c>
      <c r="E29" s="86">
        <v>1509545</v>
      </c>
      <c r="F29" s="87">
        <v>157144</v>
      </c>
      <c r="G29" s="87">
        <v>4980</v>
      </c>
      <c r="H29" s="87">
        <v>2717</v>
      </c>
      <c r="I29" s="87">
        <v>164841</v>
      </c>
      <c r="J29" s="88">
        <v>397552</v>
      </c>
      <c r="K29" s="88">
        <v>95254</v>
      </c>
      <c r="L29" s="88">
        <v>148956</v>
      </c>
      <c r="M29" s="88">
        <v>641762</v>
      </c>
      <c r="N29" s="89">
        <v>49143</v>
      </c>
      <c r="O29" s="89">
        <v>132</v>
      </c>
      <c r="P29" s="89">
        <v>99</v>
      </c>
      <c r="Q29" s="89">
        <v>49374</v>
      </c>
      <c r="R29" s="90">
        <v>13330</v>
      </c>
      <c r="S29" s="90">
        <v>2811</v>
      </c>
      <c r="T29" s="90">
        <v>15387</v>
      </c>
      <c r="U29" s="90">
        <v>31528</v>
      </c>
      <c r="V29" s="91">
        <v>317650</v>
      </c>
      <c r="W29" s="91">
        <v>72435</v>
      </c>
      <c r="X29" s="91">
        <v>194180</v>
      </c>
      <c r="Y29" s="91">
        <v>584265</v>
      </c>
      <c r="Z29" s="92">
        <v>19733</v>
      </c>
      <c r="AA29" s="92">
        <v>417</v>
      </c>
      <c r="AB29" s="92">
        <v>758</v>
      </c>
      <c r="AC29" s="92">
        <v>20908</v>
      </c>
      <c r="AD29" s="93">
        <v>10370</v>
      </c>
      <c r="AE29" s="93">
        <v>2168</v>
      </c>
      <c r="AF29" s="93">
        <v>1948</v>
      </c>
      <c r="AG29" s="93">
        <v>14486</v>
      </c>
      <c r="AH29" s="94">
        <v>1650</v>
      </c>
      <c r="AI29" s="94">
        <v>401</v>
      </c>
      <c r="AJ29" s="94">
        <v>330</v>
      </c>
      <c r="AK29" s="94">
        <v>2381</v>
      </c>
    </row>
    <row r="30" spans="1:37" s="66" customFormat="1" ht="13" x14ac:dyDescent="0.3">
      <c r="A30" s="39"/>
      <c r="B30" s="44"/>
      <c r="C30" s="44"/>
      <c r="D30" s="45"/>
      <c r="E30" s="46"/>
      <c r="F30" s="59"/>
      <c r="G30" s="59"/>
      <c r="H30" s="59"/>
      <c r="I30" s="59"/>
      <c r="J30" s="60"/>
      <c r="K30" s="60"/>
      <c r="L30" s="60"/>
      <c r="M30" s="60"/>
      <c r="N30" s="61"/>
      <c r="O30" s="61"/>
      <c r="P30" s="61"/>
      <c r="Q30" s="61"/>
      <c r="R30" s="62"/>
      <c r="S30" s="62"/>
      <c r="T30" s="62"/>
      <c r="U30" s="62"/>
      <c r="V30" s="63"/>
      <c r="W30" s="63"/>
      <c r="X30" s="63"/>
      <c r="Y30" s="63"/>
      <c r="Z30" s="64"/>
      <c r="AA30" s="64"/>
      <c r="AB30" s="64"/>
      <c r="AC30" s="64"/>
      <c r="AD30" s="65"/>
      <c r="AE30" s="65"/>
      <c r="AF30" s="65"/>
      <c r="AG30" s="65"/>
      <c r="AH30" s="67"/>
      <c r="AI30" s="67"/>
      <c r="AJ30" s="67"/>
      <c r="AK30" s="67"/>
    </row>
    <row r="31" spans="1:37" s="66" customFormat="1" ht="13" x14ac:dyDescent="0.3">
      <c r="A31" s="39" t="s">
        <v>23</v>
      </c>
      <c r="B31" s="44"/>
      <c r="C31" s="44"/>
      <c r="D31" s="44"/>
      <c r="E31" s="45"/>
      <c r="F31" s="59"/>
      <c r="G31" s="59"/>
      <c r="H31" s="59"/>
      <c r="I31" s="59"/>
      <c r="J31" s="60"/>
      <c r="K31" s="60"/>
      <c r="L31" s="60"/>
      <c r="M31" s="60"/>
      <c r="N31" s="61"/>
      <c r="O31" s="61"/>
      <c r="P31" s="61"/>
      <c r="Q31" s="61"/>
      <c r="R31" s="62"/>
      <c r="S31" s="62"/>
      <c r="T31" s="62"/>
      <c r="U31" s="62"/>
      <c r="V31" s="63"/>
      <c r="W31" s="63"/>
      <c r="X31" s="63"/>
      <c r="Y31" s="63"/>
      <c r="Z31" s="64"/>
      <c r="AA31" s="64"/>
      <c r="AB31" s="64"/>
      <c r="AC31" s="64"/>
      <c r="AD31" s="65"/>
      <c r="AE31" s="65"/>
      <c r="AF31" s="65"/>
      <c r="AG31" s="65"/>
      <c r="AH31" s="67"/>
      <c r="AI31" s="67"/>
      <c r="AJ31" s="67"/>
      <c r="AK31" s="67"/>
    </row>
    <row r="32" spans="1:37" s="66" customFormat="1" x14ac:dyDescent="0.25">
      <c r="A32" s="34" t="s">
        <v>24</v>
      </c>
      <c r="B32" s="44">
        <v>1363474</v>
      </c>
      <c r="C32" s="44">
        <v>209173</v>
      </c>
      <c r="D32" s="45">
        <v>518683</v>
      </c>
      <c r="E32" s="46">
        <v>2091330</v>
      </c>
      <c r="F32" s="59">
        <v>106552</v>
      </c>
      <c r="G32" s="59">
        <v>4865</v>
      </c>
      <c r="H32" s="59">
        <v>5106</v>
      </c>
      <c r="I32" s="59">
        <v>116523</v>
      </c>
      <c r="J32" s="60">
        <v>458393</v>
      </c>
      <c r="K32" s="60">
        <v>92385</v>
      </c>
      <c r="L32" s="60">
        <v>120350</v>
      </c>
      <c r="M32" s="60">
        <v>671128</v>
      </c>
      <c r="N32" s="61">
        <v>50718</v>
      </c>
      <c r="O32" s="61">
        <v>279</v>
      </c>
      <c r="P32" s="61">
        <v>1702</v>
      </c>
      <c r="Q32" s="61">
        <v>52699</v>
      </c>
      <c r="R32" s="62">
        <v>22838</v>
      </c>
      <c r="S32" s="62">
        <v>13594</v>
      </c>
      <c r="T32" s="62">
        <v>10601</v>
      </c>
      <c r="U32" s="62">
        <v>47033</v>
      </c>
      <c r="V32" s="63">
        <v>587780</v>
      </c>
      <c r="W32" s="63">
        <v>72727</v>
      </c>
      <c r="X32" s="63">
        <v>307425</v>
      </c>
      <c r="Y32" s="63">
        <v>967932</v>
      </c>
      <c r="Z32" s="64">
        <v>86998</v>
      </c>
      <c r="AA32" s="64">
        <v>9542</v>
      </c>
      <c r="AB32" s="64">
        <v>26378</v>
      </c>
      <c r="AC32" s="64">
        <v>122918</v>
      </c>
      <c r="AD32" s="65">
        <v>35029</v>
      </c>
      <c r="AE32" s="65">
        <v>14826</v>
      </c>
      <c r="AF32" s="65">
        <v>43079</v>
      </c>
      <c r="AG32" s="65">
        <v>92934</v>
      </c>
      <c r="AH32" s="67">
        <v>15166</v>
      </c>
      <c r="AI32" s="67">
        <v>955</v>
      </c>
      <c r="AJ32" s="67">
        <v>4042</v>
      </c>
      <c r="AK32" s="67">
        <v>20163</v>
      </c>
    </row>
    <row r="33" spans="1:50" s="66" customFormat="1" x14ac:dyDescent="0.25">
      <c r="A33" s="34" t="s">
        <v>47</v>
      </c>
      <c r="B33" s="44">
        <v>237676</v>
      </c>
      <c r="C33" s="44">
        <v>50862</v>
      </c>
      <c r="D33" s="45">
        <v>165515</v>
      </c>
      <c r="E33" s="46">
        <v>454053</v>
      </c>
      <c r="F33" s="59">
        <v>42275</v>
      </c>
      <c r="G33" s="59">
        <v>3756</v>
      </c>
      <c r="H33" s="59">
        <v>2194</v>
      </c>
      <c r="I33" s="59">
        <v>48225</v>
      </c>
      <c r="J33" s="60">
        <v>46630</v>
      </c>
      <c r="K33" s="60">
        <v>17274</v>
      </c>
      <c r="L33" s="60">
        <v>36467</v>
      </c>
      <c r="M33" s="60">
        <v>100371</v>
      </c>
      <c r="N33" s="61">
        <v>10697</v>
      </c>
      <c r="O33" s="61">
        <v>289</v>
      </c>
      <c r="P33" s="61">
        <v>746</v>
      </c>
      <c r="Q33" s="61">
        <v>11732</v>
      </c>
      <c r="R33" s="62">
        <v>4416</v>
      </c>
      <c r="S33" s="62">
        <v>5500</v>
      </c>
      <c r="T33" s="62">
        <v>3410</v>
      </c>
      <c r="U33" s="62">
        <v>13326</v>
      </c>
      <c r="V33" s="63">
        <v>45350</v>
      </c>
      <c r="W33" s="63">
        <v>5369</v>
      </c>
      <c r="X33" s="63">
        <v>47168</v>
      </c>
      <c r="Y33" s="63">
        <v>97887</v>
      </c>
      <c r="Z33" s="64">
        <v>30886</v>
      </c>
      <c r="AA33" s="64">
        <v>1025</v>
      </c>
      <c r="AB33" s="64">
        <v>9370</v>
      </c>
      <c r="AC33" s="64">
        <v>41281</v>
      </c>
      <c r="AD33" s="65">
        <v>43221</v>
      </c>
      <c r="AE33" s="65">
        <v>15491</v>
      </c>
      <c r="AF33" s="65">
        <v>54348</v>
      </c>
      <c r="AG33" s="65">
        <v>113060</v>
      </c>
      <c r="AH33" s="67">
        <v>14201</v>
      </c>
      <c r="AI33" s="67">
        <v>2158</v>
      </c>
      <c r="AJ33" s="67">
        <v>11812</v>
      </c>
      <c r="AK33" s="67">
        <v>28171</v>
      </c>
    </row>
    <row r="34" spans="1:50" s="66" customFormat="1" x14ac:dyDescent="0.25">
      <c r="A34" s="34" t="s">
        <v>25</v>
      </c>
      <c r="B34" s="44">
        <v>61698</v>
      </c>
      <c r="C34" s="44">
        <v>4871</v>
      </c>
      <c r="D34" s="45">
        <v>17756</v>
      </c>
      <c r="E34" s="46">
        <v>84325</v>
      </c>
      <c r="F34" s="59">
        <v>6174</v>
      </c>
      <c r="G34" s="59">
        <v>190</v>
      </c>
      <c r="H34" s="59">
        <v>354</v>
      </c>
      <c r="I34" s="59">
        <v>6718</v>
      </c>
      <c r="J34" s="60">
        <v>11406</v>
      </c>
      <c r="K34" s="60">
        <v>1336</v>
      </c>
      <c r="L34" s="60">
        <v>2366</v>
      </c>
      <c r="M34" s="60">
        <v>15108</v>
      </c>
      <c r="N34" s="61">
        <v>11730</v>
      </c>
      <c r="O34" s="61">
        <v>1449</v>
      </c>
      <c r="P34" s="61">
        <v>817</v>
      </c>
      <c r="Q34" s="61">
        <v>13996</v>
      </c>
      <c r="R34" s="62">
        <v>772</v>
      </c>
      <c r="S34" s="62">
        <v>302</v>
      </c>
      <c r="T34" s="62">
        <v>526</v>
      </c>
      <c r="U34" s="62">
        <v>1600</v>
      </c>
      <c r="V34" s="63">
        <v>8440</v>
      </c>
      <c r="W34" s="63">
        <v>287</v>
      </c>
      <c r="X34" s="63">
        <v>4377</v>
      </c>
      <c r="Y34" s="63">
        <v>13104</v>
      </c>
      <c r="Z34" s="64">
        <v>10011</v>
      </c>
      <c r="AA34" s="64">
        <v>167</v>
      </c>
      <c r="AB34" s="64">
        <v>724</v>
      </c>
      <c r="AC34" s="64">
        <v>10902</v>
      </c>
      <c r="AD34" s="65">
        <v>11419</v>
      </c>
      <c r="AE34" s="65">
        <v>1032</v>
      </c>
      <c r="AF34" s="65">
        <v>8499</v>
      </c>
      <c r="AG34" s="65">
        <v>20950</v>
      </c>
      <c r="AH34" s="67">
        <v>1746</v>
      </c>
      <c r="AI34" s="67">
        <v>108</v>
      </c>
      <c r="AJ34" s="67">
        <v>93</v>
      </c>
      <c r="AK34" s="67">
        <v>1947</v>
      </c>
    </row>
    <row r="35" spans="1:50" s="66" customFormat="1" x14ac:dyDescent="0.25">
      <c r="A35" s="34" t="s">
        <v>26</v>
      </c>
      <c r="B35" s="44">
        <v>9882</v>
      </c>
      <c r="C35" s="44">
        <v>1236</v>
      </c>
      <c r="D35" s="45">
        <v>2436</v>
      </c>
      <c r="E35" s="46">
        <v>13554</v>
      </c>
      <c r="F35" s="59">
        <v>2406</v>
      </c>
      <c r="G35" s="59">
        <v>78</v>
      </c>
      <c r="H35" s="59">
        <v>7</v>
      </c>
      <c r="I35" s="59">
        <v>2491</v>
      </c>
      <c r="J35" s="60">
        <v>3649</v>
      </c>
      <c r="K35" s="60">
        <v>787</v>
      </c>
      <c r="L35" s="60">
        <v>115</v>
      </c>
      <c r="M35" s="60">
        <v>4551</v>
      </c>
      <c r="N35" s="61">
        <v>0</v>
      </c>
      <c r="O35" s="61">
        <v>0</v>
      </c>
      <c r="P35" s="61">
        <v>0</v>
      </c>
      <c r="Q35" s="61">
        <v>0</v>
      </c>
      <c r="R35" s="62">
        <v>52</v>
      </c>
      <c r="S35" s="62">
        <v>212</v>
      </c>
      <c r="T35" s="62">
        <v>78</v>
      </c>
      <c r="U35" s="62">
        <v>342</v>
      </c>
      <c r="V35" s="63">
        <v>1672</v>
      </c>
      <c r="W35" s="63">
        <v>92</v>
      </c>
      <c r="X35" s="63">
        <v>1459</v>
      </c>
      <c r="Y35" s="63">
        <v>3223</v>
      </c>
      <c r="Z35" s="64">
        <v>136</v>
      </c>
      <c r="AA35" s="64">
        <v>37</v>
      </c>
      <c r="AB35" s="64">
        <v>66</v>
      </c>
      <c r="AC35" s="64">
        <v>239</v>
      </c>
      <c r="AD35" s="65">
        <v>1509</v>
      </c>
      <c r="AE35" s="65">
        <v>30</v>
      </c>
      <c r="AF35" s="65">
        <v>447</v>
      </c>
      <c r="AG35" s="65">
        <v>1986</v>
      </c>
      <c r="AH35" s="67">
        <v>458</v>
      </c>
      <c r="AI35" s="67">
        <v>0</v>
      </c>
      <c r="AJ35" s="67">
        <v>264</v>
      </c>
      <c r="AK35" s="67">
        <v>722</v>
      </c>
    </row>
    <row r="36" spans="1:50" s="66" customFormat="1" x14ac:dyDescent="0.25">
      <c r="A36" s="34" t="s">
        <v>27</v>
      </c>
      <c r="B36" s="44">
        <v>37347</v>
      </c>
      <c r="C36" s="44">
        <v>7006</v>
      </c>
      <c r="D36" s="45">
        <v>41663</v>
      </c>
      <c r="E36" s="46">
        <v>86016</v>
      </c>
      <c r="F36" s="59">
        <v>8839</v>
      </c>
      <c r="G36" s="59">
        <v>231</v>
      </c>
      <c r="H36" s="59">
        <v>366</v>
      </c>
      <c r="I36" s="59">
        <v>9436</v>
      </c>
      <c r="J36" s="60">
        <v>6819</v>
      </c>
      <c r="K36" s="60">
        <v>2627</v>
      </c>
      <c r="L36" s="60">
        <v>8073</v>
      </c>
      <c r="M36" s="60">
        <v>17519</v>
      </c>
      <c r="N36" s="61">
        <v>226</v>
      </c>
      <c r="O36" s="61">
        <v>82</v>
      </c>
      <c r="P36" s="61">
        <v>89</v>
      </c>
      <c r="Q36" s="61">
        <v>397</v>
      </c>
      <c r="R36" s="62">
        <v>279</v>
      </c>
      <c r="S36" s="62">
        <v>227</v>
      </c>
      <c r="T36" s="62">
        <v>419</v>
      </c>
      <c r="U36" s="62">
        <v>925</v>
      </c>
      <c r="V36" s="63">
        <v>9867</v>
      </c>
      <c r="W36" s="63">
        <v>2000</v>
      </c>
      <c r="X36" s="63">
        <v>12932</v>
      </c>
      <c r="Y36" s="63">
        <v>24799</v>
      </c>
      <c r="Z36" s="64">
        <v>5295</v>
      </c>
      <c r="AA36" s="64">
        <v>225</v>
      </c>
      <c r="AB36" s="64">
        <v>1568</v>
      </c>
      <c r="AC36" s="64">
        <v>7088</v>
      </c>
      <c r="AD36" s="65">
        <v>4363</v>
      </c>
      <c r="AE36" s="65">
        <v>1007</v>
      </c>
      <c r="AF36" s="65">
        <v>16982</v>
      </c>
      <c r="AG36" s="65">
        <v>22352</v>
      </c>
      <c r="AH36" s="67">
        <v>1659</v>
      </c>
      <c r="AI36" s="67">
        <v>607</v>
      </c>
      <c r="AJ36" s="67">
        <v>1234</v>
      </c>
      <c r="AK36" s="67">
        <v>3500</v>
      </c>
    </row>
    <row r="37" spans="1:50" s="66" customFormat="1" x14ac:dyDescent="0.25">
      <c r="A37" s="34" t="s">
        <v>28</v>
      </c>
      <c r="B37" s="44">
        <v>7408</v>
      </c>
      <c r="C37" s="44">
        <v>2230</v>
      </c>
      <c r="D37" s="45">
        <v>4483</v>
      </c>
      <c r="E37" s="46">
        <v>14121</v>
      </c>
      <c r="F37" s="59">
        <v>1237</v>
      </c>
      <c r="G37" s="59">
        <v>809</v>
      </c>
      <c r="H37" s="59">
        <v>259</v>
      </c>
      <c r="I37" s="59">
        <v>2305</v>
      </c>
      <c r="J37" s="60">
        <v>1507</v>
      </c>
      <c r="K37" s="60">
        <v>384</v>
      </c>
      <c r="L37" s="60">
        <v>1107</v>
      </c>
      <c r="M37" s="60">
        <v>2998</v>
      </c>
      <c r="N37" s="61">
        <v>173</v>
      </c>
      <c r="O37" s="61">
        <v>2</v>
      </c>
      <c r="P37" s="61">
        <v>22</v>
      </c>
      <c r="Q37" s="61">
        <v>197</v>
      </c>
      <c r="R37" s="62">
        <v>577</v>
      </c>
      <c r="S37" s="62">
        <v>8</v>
      </c>
      <c r="T37" s="62">
        <v>978</v>
      </c>
      <c r="U37" s="62">
        <v>1563</v>
      </c>
      <c r="V37" s="63">
        <v>736</v>
      </c>
      <c r="W37" s="63">
        <v>55</v>
      </c>
      <c r="X37" s="63">
        <v>764</v>
      </c>
      <c r="Y37" s="63">
        <v>1555</v>
      </c>
      <c r="Z37" s="64">
        <v>2094</v>
      </c>
      <c r="AA37" s="64">
        <v>642</v>
      </c>
      <c r="AB37" s="64">
        <v>628</v>
      </c>
      <c r="AC37" s="64">
        <v>3364</v>
      </c>
      <c r="AD37" s="65">
        <v>668</v>
      </c>
      <c r="AE37" s="65">
        <v>239</v>
      </c>
      <c r="AF37" s="65">
        <v>407</v>
      </c>
      <c r="AG37" s="65">
        <v>1314</v>
      </c>
      <c r="AH37" s="67">
        <v>416</v>
      </c>
      <c r="AI37" s="67">
        <v>91</v>
      </c>
      <c r="AJ37" s="67">
        <v>318</v>
      </c>
      <c r="AK37" s="67">
        <v>825</v>
      </c>
    </row>
    <row r="38" spans="1:50" s="66" customFormat="1" x14ac:dyDescent="0.25">
      <c r="A38" s="34" t="s">
        <v>29</v>
      </c>
      <c r="B38" s="44">
        <v>67004</v>
      </c>
      <c r="C38" s="44">
        <v>6717</v>
      </c>
      <c r="D38" s="45">
        <v>13611</v>
      </c>
      <c r="E38" s="46">
        <v>87332</v>
      </c>
      <c r="F38" s="59">
        <v>13131</v>
      </c>
      <c r="G38" s="59">
        <v>670</v>
      </c>
      <c r="H38" s="59">
        <v>396</v>
      </c>
      <c r="I38" s="59">
        <v>14197</v>
      </c>
      <c r="J38" s="60">
        <v>10994</v>
      </c>
      <c r="K38" s="60">
        <v>2256</v>
      </c>
      <c r="L38" s="60">
        <v>3899</v>
      </c>
      <c r="M38" s="60">
        <v>17149</v>
      </c>
      <c r="N38" s="61">
        <v>9334</v>
      </c>
      <c r="O38" s="61">
        <v>1067</v>
      </c>
      <c r="P38" s="61">
        <v>398</v>
      </c>
      <c r="Q38" s="61">
        <v>10799</v>
      </c>
      <c r="R38" s="62">
        <v>838</v>
      </c>
      <c r="S38" s="62">
        <v>326</v>
      </c>
      <c r="T38" s="62">
        <v>757</v>
      </c>
      <c r="U38" s="62">
        <v>1921</v>
      </c>
      <c r="V38" s="63">
        <v>9603</v>
      </c>
      <c r="W38" s="63">
        <v>1076</v>
      </c>
      <c r="X38" s="63">
        <v>2549</v>
      </c>
      <c r="Y38" s="63">
        <v>13228</v>
      </c>
      <c r="Z38" s="64">
        <v>16686</v>
      </c>
      <c r="AA38" s="64">
        <v>302</v>
      </c>
      <c r="AB38" s="64">
        <v>2633</v>
      </c>
      <c r="AC38" s="64">
        <v>19621</v>
      </c>
      <c r="AD38" s="65">
        <v>4711</v>
      </c>
      <c r="AE38" s="65">
        <v>837</v>
      </c>
      <c r="AF38" s="65">
        <v>2510</v>
      </c>
      <c r="AG38" s="65">
        <v>8058</v>
      </c>
      <c r="AH38" s="67">
        <v>1707</v>
      </c>
      <c r="AI38" s="67">
        <v>183</v>
      </c>
      <c r="AJ38" s="67">
        <v>469</v>
      </c>
      <c r="AK38" s="67">
        <v>2359</v>
      </c>
    </row>
    <row r="39" spans="1:50" s="66" customFormat="1" x14ac:dyDescent="0.25">
      <c r="A39" s="34" t="s">
        <v>52</v>
      </c>
      <c r="B39" s="44">
        <v>52266</v>
      </c>
      <c r="C39" s="44">
        <v>2246</v>
      </c>
      <c r="D39" s="45">
        <v>2229</v>
      </c>
      <c r="E39" s="46">
        <v>56741</v>
      </c>
      <c r="F39" s="59">
        <v>21630</v>
      </c>
      <c r="G39" s="59">
        <v>113</v>
      </c>
      <c r="H39" s="59">
        <v>53</v>
      </c>
      <c r="I39" s="59">
        <v>21796</v>
      </c>
      <c r="J39" s="60">
        <v>6708</v>
      </c>
      <c r="K39" s="60">
        <v>1087</v>
      </c>
      <c r="L39" s="60">
        <v>530</v>
      </c>
      <c r="M39" s="60">
        <v>8325</v>
      </c>
      <c r="N39" s="61">
        <v>9274</v>
      </c>
      <c r="O39" s="61">
        <v>46</v>
      </c>
      <c r="P39" s="61">
        <v>0</v>
      </c>
      <c r="Q39" s="61">
        <v>9320</v>
      </c>
      <c r="R39" s="62">
        <v>1936</v>
      </c>
      <c r="S39" s="62">
        <v>1</v>
      </c>
      <c r="T39" s="62">
        <v>0</v>
      </c>
      <c r="U39" s="62">
        <v>1937</v>
      </c>
      <c r="V39" s="63">
        <v>4126</v>
      </c>
      <c r="W39" s="63">
        <v>762</v>
      </c>
      <c r="X39" s="63">
        <v>1326</v>
      </c>
      <c r="Y39" s="63">
        <v>6214</v>
      </c>
      <c r="Z39" s="64">
        <v>1221</v>
      </c>
      <c r="AA39" s="64">
        <v>12</v>
      </c>
      <c r="AB39" s="64">
        <v>36</v>
      </c>
      <c r="AC39" s="64">
        <v>1269</v>
      </c>
      <c r="AD39" s="65">
        <v>6901</v>
      </c>
      <c r="AE39" s="65">
        <v>209</v>
      </c>
      <c r="AF39" s="65">
        <v>238</v>
      </c>
      <c r="AG39" s="65">
        <v>7348</v>
      </c>
      <c r="AH39" s="67">
        <v>470</v>
      </c>
      <c r="AI39" s="67">
        <v>16</v>
      </c>
      <c r="AJ39" s="67">
        <v>46</v>
      </c>
      <c r="AK39" s="67">
        <v>532</v>
      </c>
    </row>
    <row r="40" spans="1:50" s="66" customFormat="1" x14ac:dyDescent="0.25">
      <c r="A40" s="34" t="s">
        <v>30</v>
      </c>
      <c r="B40" s="44">
        <v>314060</v>
      </c>
      <c r="C40" s="44">
        <v>61830</v>
      </c>
      <c r="D40" s="45">
        <v>142123</v>
      </c>
      <c r="E40" s="46">
        <v>518013</v>
      </c>
      <c r="F40" s="59">
        <v>47286</v>
      </c>
      <c r="G40" s="59">
        <v>4264</v>
      </c>
      <c r="H40" s="59">
        <v>3507</v>
      </c>
      <c r="I40" s="59">
        <v>55057</v>
      </c>
      <c r="J40" s="60">
        <v>70817</v>
      </c>
      <c r="K40" s="60">
        <v>20279</v>
      </c>
      <c r="L40" s="60">
        <v>34125</v>
      </c>
      <c r="M40" s="60">
        <v>125221</v>
      </c>
      <c r="N40" s="61">
        <v>25172</v>
      </c>
      <c r="O40" s="61">
        <v>1233</v>
      </c>
      <c r="P40" s="61">
        <v>945</v>
      </c>
      <c r="Q40" s="61">
        <v>27350</v>
      </c>
      <c r="R40" s="62">
        <v>5760</v>
      </c>
      <c r="S40" s="62">
        <v>1810</v>
      </c>
      <c r="T40" s="62">
        <v>2546</v>
      </c>
      <c r="U40" s="62">
        <v>10116</v>
      </c>
      <c r="V40" s="63">
        <v>52810</v>
      </c>
      <c r="W40" s="63">
        <v>20702</v>
      </c>
      <c r="X40" s="63">
        <v>32271</v>
      </c>
      <c r="Y40" s="63">
        <v>105783</v>
      </c>
      <c r="Z40" s="64">
        <v>50167</v>
      </c>
      <c r="AA40" s="64">
        <v>2963</v>
      </c>
      <c r="AB40" s="64">
        <v>12897</v>
      </c>
      <c r="AC40" s="64">
        <v>66027</v>
      </c>
      <c r="AD40" s="65">
        <v>41188</v>
      </c>
      <c r="AE40" s="65">
        <v>8325</v>
      </c>
      <c r="AF40" s="65">
        <v>46902</v>
      </c>
      <c r="AG40" s="65">
        <v>96415</v>
      </c>
      <c r="AH40" s="67">
        <v>20860</v>
      </c>
      <c r="AI40" s="67">
        <v>2254</v>
      </c>
      <c r="AJ40" s="67">
        <v>8930</v>
      </c>
      <c r="AK40" s="67">
        <v>32044</v>
      </c>
    </row>
    <row r="41" spans="1:50" s="95" customFormat="1" ht="13" x14ac:dyDescent="0.3">
      <c r="A41" s="39" t="s">
        <v>31</v>
      </c>
      <c r="B41" s="84">
        <v>2150815</v>
      </c>
      <c r="C41" s="84">
        <v>346171</v>
      </c>
      <c r="D41" s="85">
        <v>908499</v>
      </c>
      <c r="E41" s="86">
        <v>3405485</v>
      </c>
      <c r="F41" s="87">
        <v>249530</v>
      </c>
      <c r="G41" s="87">
        <v>14976</v>
      </c>
      <c r="H41" s="87">
        <v>12242</v>
      </c>
      <c r="I41" s="87">
        <v>276748</v>
      </c>
      <c r="J41" s="88">
        <v>616923</v>
      </c>
      <c r="K41" s="88">
        <v>138415</v>
      </c>
      <c r="L41" s="88">
        <v>207032</v>
      </c>
      <c r="M41" s="88">
        <v>962370</v>
      </c>
      <c r="N41" s="89">
        <v>117324</v>
      </c>
      <c r="O41" s="89">
        <v>4447</v>
      </c>
      <c r="P41" s="89">
        <v>4719</v>
      </c>
      <c r="Q41" s="89">
        <v>126490</v>
      </c>
      <c r="R41" s="90">
        <v>37468</v>
      </c>
      <c r="S41" s="90">
        <v>21980</v>
      </c>
      <c r="T41" s="90">
        <v>19315</v>
      </c>
      <c r="U41" s="90">
        <v>78763</v>
      </c>
      <c r="V41" s="91">
        <v>720384</v>
      </c>
      <c r="W41" s="91">
        <v>103070</v>
      </c>
      <c r="X41" s="91">
        <v>410271</v>
      </c>
      <c r="Y41" s="91">
        <v>1233725</v>
      </c>
      <c r="Z41" s="92">
        <v>203494</v>
      </c>
      <c r="AA41" s="92">
        <v>14915</v>
      </c>
      <c r="AB41" s="92">
        <v>54300</v>
      </c>
      <c r="AC41" s="92">
        <v>272709</v>
      </c>
      <c r="AD41" s="93">
        <v>149009</v>
      </c>
      <c r="AE41" s="93">
        <v>41996</v>
      </c>
      <c r="AF41" s="93">
        <v>173412</v>
      </c>
      <c r="AG41" s="93">
        <v>364417</v>
      </c>
      <c r="AH41" s="94">
        <v>56683</v>
      </c>
      <c r="AI41" s="94">
        <v>6372</v>
      </c>
      <c r="AJ41" s="94">
        <v>27208</v>
      </c>
      <c r="AK41" s="94">
        <v>90263</v>
      </c>
    </row>
    <row r="42" spans="1:50" s="66" customFormat="1" ht="13" x14ac:dyDescent="0.3">
      <c r="A42" s="39"/>
      <c r="B42" s="44"/>
      <c r="C42" s="44"/>
      <c r="D42" s="45"/>
      <c r="E42" s="46"/>
      <c r="F42" s="59"/>
      <c r="G42" s="59"/>
      <c r="H42" s="59"/>
      <c r="I42" s="59"/>
      <c r="J42" s="60"/>
      <c r="K42" s="60"/>
      <c r="L42" s="60"/>
      <c r="M42" s="60"/>
      <c r="N42" s="61"/>
      <c r="O42" s="61"/>
      <c r="P42" s="61"/>
      <c r="Q42" s="61"/>
      <c r="R42" s="62"/>
      <c r="S42" s="62"/>
      <c r="T42" s="62"/>
      <c r="U42" s="62"/>
      <c r="V42" s="63"/>
      <c r="W42" s="63"/>
      <c r="X42" s="63"/>
      <c r="Y42" s="63"/>
      <c r="Z42" s="64"/>
      <c r="AA42" s="64"/>
      <c r="AB42" s="64"/>
      <c r="AC42" s="64"/>
      <c r="AD42" s="65"/>
      <c r="AE42" s="65"/>
      <c r="AF42" s="65"/>
      <c r="AG42" s="65"/>
      <c r="AH42" s="67"/>
      <c r="AI42" s="67"/>
      <c r="AJ42" s="67"/>
      <c r="AK42" s="67"/>
    </row>
    <row r="43" spans="1:50" s="66" customFormat="1" ht="13" x14ac:dyDescent="0.3">
      <c r="A43" s="39" t="s">
        <v>32</v>
      </c>
      <c r="B43" s="44">
        <v>137343</v>
      </c>
      <c r="C43" s="44">
        <v>28334</v>
      </c>
      <c r="D43" s="45">
        <v>62618</v>
      </c>
      <c r="E43" s="46">
        <v>228295</v>
      </c>
      <c r="F43" s="59">
        <v>24267</v>
      </c>
      <c r="G43" s="59">
        <v>968</v>
      </c>
      <c r="H43" s="59">
        <v>162</v>
      </c>
      <c r="I43" s="59">
        <v>25397</v>
      </c>
      <c r="J43" s="60">
        <v>45445</v>
      </c>
      <c r="K43" s="60">
        <v>14524</v>
      </c>
      <c r="L43" s="60">
        <v>14702</v>
      </c>
      <c r="M43" s="60">
        <v>74671</v>
      </c>
      <c r="N43" s="61">
        <v>1452</v>
      </c>
      <c r="O43" s="61">
        <v>2976</v>
      </c>
      <c r="P43" s="61">
        <v>-605</v>
      </c>
      <c r="Q43" s="61">
        <v>3823</v>
      </c>
      <c r="R43" s="62">
        <v>498</v>
      </c>
      <c r="S43" s="62">
        <v>-981</v>
      </c>
      <c r="T43" s="62">
        <v>2838</v>
      </c>
      <c r="U43" s="62">
        <v>2355</v>
      </c>
      <c r="V43" s="63">
        <v>25977</v>
      </c>
      <c r="W43" s="63">
        <v>3538</v>
      </c>
      <c r="X43" s="63">
        <v>22191</v>
      </c>
      <c r="Y43" s="63">
        <v>51706</v>
      </c>
      <c r="Z43" s="64">
        <v>7263</v>
      </c>
      <c r="AA43" s="64">
        <v>1075</v>
      </c>
      <c r="AB43" s="64">
        <v>6237</v>
      </c>
      <c r="AC43" s="64">
        <v>14575</v>
      </c>
      <c r="AD43" s="65">
        <v>26905</v>
      </c>
      <c r="AE43" s="65">
        <v>5168</v>
      </c>
      <c r="AF43" s="65">
        <v>13318</v>
      </c>
      <c r="AG43" s="65">
        <v>45391</v>
      </c>
      <c r="AH43" s="67">
        <v>5536</v>
      </c>
      <c r="AI43" s="67">
        <v>1066</v>
      </c>
      <c r="AJ43" s="67">
        <v>3775</v>
      </c>
      <c r="AK43" s="67">
        <v>10377</v>
      </c>
    </row>
    <row r="44" spans="1:50" s="66" customFormat="1" ht="13" x14ac:dyDescent="0.3">
      <c r="A44" s="39" t="s">
        <v>48</v>
      </c>
      <c r="B44" s="44">
        <v>28470</v>
      </c>
      <c r="C44" s="44">
        <v>4341</v>
      </c>
      <c r="D44" s="45">
        <v>11543</v>
      </c>
      <c r="E44" s="46">
        <v>44354</v>
      </c>
      <c r="F44" s="59">
        <v>9256</v>
      </c>
      <c r="G44" s="59">
        <v>201</v>
      </c>
      <c r="H44" s="59">
        <v>69</v>
      </c>
      <c r="I44" s="59">
        <v>9526</v>
      </c>
      <c r="J44" s="60">
        <v>5517</v>
      </c>
      <c r="K44" s="60">
        <v>1519</v>
      </c>
      <c r="L44" s="60">
        <v>1873</v>
      </c>
      <c r="M44" s="60">
        <v>8909</v>
      </c>
      <c r="N44" s="61">
        <v>797</v>
      </c>
      <c r="O44" s="61">
        <v>553</v>
      </c>
      <c r="P44" s="61">
        <v>80</v>
      </c>
      <c r="Q44" s="61">
        <v>1430</v>
      </c>
      <c r="R44" s="62">
        <v>417</v>
      </c>
      <c r="S44" s="62">
        <v>292</v>
      </c>
      <c r="T44" s="62">
        <v>100</v>
      </c>
      <c r="U44" s="62">
        <v>809</v>
      </c>
      <c r="V44" s="63">
        <v>4923</v>
      </c>
      <c r="W44" s="63">
        <v>1175</v>
      </c>
      <c r="X44" s="63">
        <v>2394</v>
      </c>
      <c r="Y44" s="63">
        <v>8492</v>
      </c>
      <c r="Z44" s="64">
        <v>3073</v>
      </c>
      <c r="AA44" s="64">
        <v>21</v>
      </c>
      <c r="AB44" s="64">
        <v>656</v>
      </c>
      <c r="AC44" s="64">
        <v>3750</v>
      </c>
      <c r="AD44" s="65">
        <v>3261</v>
      </c>
      <c r="AE44" s="65">
        <v>439</v>
      </c>
      <c r="AF44" s="65">
        <v>5957</v>
      </c>
      <c r="AG44" s="65">
        <v>9657</v>
      </c>
      <c r="AH44" s="67">
        <v>1226</v>
      </c>
      <c r="AI44" s="67">
        <v>141</v>
      </c>
      <c r="AJ44" s="67">
        <v>414</v>
      </c>
      <c r="AK44" s="67">
        <v>1781</v>
      </c>
    </row>
    <row r="45" spans="1:50" s="66" customFormat="1" ht="13" x14ac:dyDescent="0.3">
      <c r="A45" s="39" t="s">
        <v>33</v>
      </c>
      <c r="B45" s="44">
        <v>24999</v>
      </c>
      <c r="C45" s="44">
        <v>3304</v>
      </c>
      <c r="D45" s="45">
        <v>2488</v>
      </c>
      <c r="E45" s="46">
        <v>30791</v>
      </c>
      <c r="F45" s="59">
        <v>13258</v>
      </c>
      <c r="G45" s="59">
        <v>39</v>
      </c>
      <c r="H45" s="59">
        <v>163</v>
      </c>
      <c r="I45" s="59">
        <v>13460</v>
      </c>
      <c r="J45" s="60">
        <v>3668</v>
      </c>
      <c r="K45" s="60">
        <v>848</v>
      </c>
      <c r="L45" s="60">
        <v>770</v>
      </c>
      <c r="M45" s="60">
        <v>5286</v>
      </c>
      <c r="N45" s="61">
        <v>116</v>
      </c>
      <c r="O45" s="61">
        <v>762</v>
      </c>
      <c r="P45" s="61">
        <v>103</v>
      </c>
      <c r="Q45" s="61">
        <v>981</v>
      </c>
      <c r="R45" s="62">
        <v>73</v>
      </c>
      <c r="S45" s="62">
        <v>0</v>
      </c>
      <c r="T45" s="62">
        <v>314</v>
      </c>
      <c r="U45" s="62">
        <v>387</v>
      </c>
      <c r="V45" s="63">
        <v>2285</v>
      </c>
      <c r="W45" s="63">
        <v>53</v>
      </c>
      <c r="X45" s="63">
        <v>19</v>
      </c>
      <c r="Y45" s="63">
        <v>2357</v>
      </c>
      <c r="Z45" s="64">
        <v>918</v>
      </c>
      <c r="AA45" s="64">
        <v>1</v>
      </c>
      <c r="AB45" s="64">
        <v>0</v>
      </c>
      <c r="AC45" s="64">
        <v>919</v>
      </c>
      <c r="AD45" s="65">
        <v>4466</v>
      </c>
      <c r="AE45" s="65">
        <v>1583</v>
      </c>
      <c r="AF45" s="65">
        <v>122</v>
      </c>
      <c r="AG45" s="65">
        <v>6171</v>
      </c>
      <c r="AH45" s="67">
        <v>215</v>
      </c>
      <c r="AI45" s="67">
        <v>18</v>
      </c>
      <c r="AJ45" s="67">
        <v>997</v>
      </c>
      <c r="AK45" s="67">
        <v>1230</v>
      </c>
    </row>
    <row r="46" spans="1:50" s="66" customFormat="1" ht="13" x14ac:dyDescent="0.3">
      <c r="A46" s="39" t="s">
        <v>49</v>
      </c>
      <c r="B46" s="44">
        <v>2815708</v>
      </c>
      <c r="C46" s="44">
        <v>218835</v>
      </c>
      <c r="D46" s="45">
        <v>543475</v>
      </c>
      <c r="E46" s="46">
        <v>3578018</v>
      </c>
      <c r="F46" s="59">
        <v>581899</v>
      </c>
      <c r="G46" s="59">
        <v>17733</v>
      </c>
      <c r="H46" s="59">
        <v>14657</v>
      </c>
      <c r="I46" s="59">
        <v>614289</v>
      </c>
      <c r="J46" s="60">
        <v>438435</v>
      </c>
      <c r="K46" s="60">
        <v>69659</v>
      </c>
      <c r="L46" s="60">
        <v>146525</v>
      </c>
      <c r="M46" s="60">
        <v>654619</v>
      </c>
      <c r="N46" s="61">
        <v>761089</v>
      </c>
      <c r="O46" s="61">
        <v>45669</v>
      </c>
      <c r="P46" s="61">
        <v>24103</v>
      </c>
      <c r="Q46" s="61">
        <v>830861</v>
      </c>
      <c r="R46" s="62">
        <v>16815</v>
      </c>
      <c r="S46" s="62">
        <v>4933</v>
      </c>
      <c r="T46" s="62">
        <v>10837</v>
      </c>
      <c r="U46" s="62">
        <v>32585</v>
      </c>
      <c r="V46" s="63">
        <v>185183</v>
      </c>
      <c r="W46" s="63">
        <v>17700</v>
      </c>
      <c r="X46" s="63">
        <v>77977</v>
      </c>
      <c r="Y46" s="63">
        <v>280860</v>
      </c>
      <c r="Z46" s="64">
        <v>613739</v>
      </c>
      <c r="AA46" s="64">
        <v>7378</v>
      </c>
      <c r="AB46" s="64">
        <v>43180</v>
      </c>
      <c r="AC46" s="64">
        <v>664297</v>
      </c>
      <c r="AD46" s="65">
        <v>165645</v>
      </c>
      <c r="AE46" s="65">
        <v>49356</v>
      </c>
      <c r="AF46" s="65">
        <v>203968</v>
      </c>
      <c r="AG46" s="65">
        <v>418969</v>
      </c>
      <c r="AH46" s="67">
        <v>52903</v>
      </c>
      <c r="AI46" s="67">
        <v>6407</v>
      </c>
      <c r="AJ46" s="67">
        <v>22228</v>
      </c>
      <c r="AK46" s="67">
        <v>81538</v>
      </c>
    </row>
    <row r="47" spans="1:50" s="66" customFormat="1" ht="13" x14ac:dyDescent="0.3">
      <c r="A47" s="39"/>
      <c r="B47" s="101"/>
      <c r="C47" s="101"/>
      <c r="D47" s="102"/>
      <c r="E47" s="102"/>
      <c r="F47" s="59"/>
      <c r="G47" s="59"/>
      <c r="H47" s="59"/>
      <c r="I47" s="59"/>
      <c r="J47" s="60"/>
      <c r="K47" s="60"/>
      <c r="L47" s="60"/>
      <c r="M47" s="60"/>
      <c r="N47" s="61"/>
      <c r="O47" s="61"/>
      <c r="P47" s="61"/>
      <c r="Q47" s="61"/>
      <c r="R47" s="62"/>
      <c r="S47" s="62"/>
      <c r="T47" s="62"/>
      <c r="U47" s="62"/>
      <c r="V47" s="63"/>
      <c r="W47" s="63"/>
      <c r="X47" s="63"/>
      <c r="Y47" s="63"/>
      <c r="Z47" s="64"/>
      <c r="AA47" s="64"/>
      <c r="AB47" s="64"/>
      <c r="AC47" s="64"/>
      <c r="AD47" s="65"/>
      <c r="AE47" s="65"/>
      <c r="AF47" s="65"/>
      <c r="AG47" s="65"/>
      <c r="AH47" s="67"/>
      <c r="AI47" s="67"/>
      <c r="AJ47" s="67"/>
      <c r="AK47" s="67"/>
    </row>
    <row r="48" spans="1:50" x14ac:dyDescent="0.25">
      <c r="A48" s="68"/>
      <c r="AL48" s="66"/>
      <c r="AM48" s="66"/>
      <c r="AN48" s="66"/>
      <c r="AO48" s="66"/>
      <c r="AP48" s="66"/>
      <c r="AQ48" s="66"/>
      <c r="AR48" s="66"/>
      <c r="AS48" s="66"/>
      <c r="AT48" s="66"/>
      <c r="AU48" s="66"/>
      <c r="AV48" s="66"/>
      <c r="AW48" s="66"/>
      <c r="AX48" s="66"/>
    </row>
    <row r="49" spans="1:48" x14ac:dyDescent="0.25">
      <c r="A49" s="115" t="s">
        <v>85</v>
      </c>
      <c r="B49" s="115"/>
      <c r="AL49" s="66"/>
      <c r="AM49" s="66"/>
      <c r="AN49" s="66"/>
      <c r="AO49" s="66"/>
      <c r="AP49" s="66"/>
      <c r="AQ49" s="66"/>
      <c r="AR49" s="66"/>
      <c r="AS49" s="66"/>
      <c r="AT49" s="66"/>
      <c r="AU49" s="66"/>
      <c r="AV49" s="66"/>
    </row>
    <row r="50" spans="1:48" x14ac:dyDescent="0.25">
      <c r="A50" s="115" t="s">
        <v>50</v>
      </c>
      <c r="B50" s="115"/>
      <c r="C50" s="115"/>
      <c r="D50" s="115"/>
      <c r="E50" s="115"/>
    </row>
    <row r="51" spans="1:48" x14ac:dyDescent="0.25">
      <c r="A51" s="26" t="s">
        <v>77</v>
      </c>
    </row>
    <row r="52" spans="1:48" x14ac:dyDescent="0.25">
      <c r="A52" s="68"/>
    </row>
    <row r="53" spans="1:48" x14ac:dyDescent="0.25">
      <c r="A53" s="68"/>
    </row>
    <row r="54" spans="1:48" x14ac:dyDescent="0.25">
      <c r="A54" s="68"/>
    </row>
    <row r="55" spans="1:48" x14ac:dyDescent="0.25">
      <c r="A55" s="68"/>
    </row>
    <row r="56" spans="1:48" x14ac:dyDescent="0.25">
      <c r="A56" s="68"/>
    </row>
    <row r="57" spans="1:48" x14ac:dyDescent="0.25">
      <c r="A57" s="68"/>
    </row>
    <row r="58" spans="1:48" x14ac:dyDescent="0.25">
      <c r="A58" s="68"/>
    </row>
    <row r="59" spans="1:48" x14ac:dyDescent="0.25">
      <c r="A59" s="68"/>
    </row>
    <row r="60" spans="1:48" x14ac:dyDescent="0.25">
      <c r="A60" s="68"/>
    </row>
    <row r="61" spans="1:48" x14ac:dyDescent="0.25">
      <c r="A61" s="68"/>
    </row>
    <row r="62" spans="1:48" x14ac:dyDescent="0.25">
      <c r="A62" s="68"/>
    </row>
    <row r="63" spans="1:48" x14ac:dyDescent="0.25">
      <c r="A63" s="68"/>
    </row>
    <row r="64" spans="1:48" x14ac:dyDescent="0.25">
      <c r="A64" s="68"/>
    </row>
    <row r="65" spans="1:1" x14ac:dyDescent="0.25">
      <c r="A65" s="68"/>
    </row>
    <row r="66" spans="1:1" x14ac:dyDescent="0.25">
      <c r="A66" s="68"/>
    </row>
    <row r="67" spans="1:1" x14ac:dyDescent="0.25">
      <c r="A67" s="68"/>
    </row>
    <row r="68" spans="1:1" x14ac:dyDescent="0.25">
      <c r="A68" s="68"/>
    </row>
    <row r="69" spans="1:1" x14ac:dyDescent="0.25">
      <c r="A69" s="68"/>
    </row>
    <row r="70" spans="1:1" x14ac:dyDescent="0.25">
      <c r="A70" s="68"/>
    </row>
    <row r="71" spans="1:1" x14ac:dyDescent="0.25">
      <c r="A71" s="68"/>
    </row>
    <row r="72" spans="1:1" x14ac:dyDescent="0.25">
      <c r="A72" s="68"/>
    </row>
    <row r="73" spans="1:1" x14ac:dyDescent="0.25">
      <c r="A73" s="68"/>
    </row>
    <row r="74" spans="1:1" x14ac:dyDescent="0.25">
      <c r="A74" s="68"/>
    </row>
    <row r="75" spans="1:1" x14ac:dyDescent="0.25">
      <c r="A75" s="68"/>
    </row>
    <row r="76" spans="1:1" x14ac:dyDescent="0.25">
      <c r="A76" s="68"/>
    </row>
    <row r="77" spans="1:1" x14ac:dyDescent="0.25">
      <c r="A77" s="68"/>
    </row>
    <row r="78" spans="1:1" x14ac:dyDescent="0.25">
      <c r="A78" s="68"/>
    </row>
    <row r="79" spans="1:1" x14ac:dyDescent="0.25">
      <c r="A79" s="68"/>
    </row>
    <row r="80" spans="1:1" x14ac:dyDescent="0.25">
      <c r="A80" s="68"/>
    </row>
    <row r="81" spans="1:1" x14ac:dyDescent="0.25">
      <c r="A81" s="68"/>
    </row>
    <row r="82" spans="1:1" x14ac:dyDescent="0.25">
      <c r="A82" s="68"/>
    </row>
    <row r="83" spans="1:1" x14ac:dyDescent="0.25">
      <c r="A83" s="68"/>
    </row>
    <row r="84" spans="1:1" x14ac:dyDescent="0.25">
      <c r="A84" s="68"/>
    </row>
    <row r="85" spans="1:1" x14ac:dyDescent="0.25">
      <c r="A85" s="68"/>
    </row>
    <row r="86" spans="1:1" x14ac:dyDescent="0.25">
      <c r="A86" s="68"/>
    </row>
    <row r="87" spans="1:1" x14ac:dyDescent="0.25">
      <c r="A87" s="68"/>
    </row>
    <row r="88" spans="1:1" x14ac:dyDescent="0.25">
      <c r="A88" s="68"/>
    </row>
    <row r="89" spans="1:1" x14ac:dyDescent="0.25">
      <c r="A89" s="68"/>
    </row>
    <row r="90" spans="1:1" x14ac:dyDescent="0.25">
      <c r="A90" s="68"/>
    </row>
    <row r="91" spans="1:1" x14ac:dyDescent="0.25">
      <c r="A91" s="68"/>
    </row>
    <row r="92" spans="1:1" x14ac:dyDescent="0.25">
      <c r="A92" s="68"/>
    </row>
    <row r="93" spans="1:1" x14ac:dyDescent="0.25">
      <c r="A93" s="68"/>
    </row>
    <row r="94" spans="1:1" x14ac:dyDescent="0.25">
      <c r="A94" s="68"/>
    </row>
    <row r="95" spans="1:1" x14ac:dyDescent="0.25">
      <c r="A95" s="68"/>
    </row>
    <row r="96" spans="1:1" x14ac:dyDescent="0.25">
      <c r="A96" s="68"/>
    </row>
    <row r="97" spans="1:1" x14ac:dyDescent="0.25">
      <c r="A97" s="68"/>
    </row>
    <row r="98" spans="1:1" x14ac:dyDescent="0.25">
      <c r="A98" s="68"/>
    </row>
    <row r="99" spans="1:1" x14ac:dyDescent="0.25">
      <c r="A99" s="68"/>
    </row>
    <row r="100" spans="1:1" x14ac:dyDescent="0.25">
      <c r="A100" s="68"/>
    </row>
    <row r="101" spans="1:1" x14ac:dyDescent="0.25">
      <c r="A101" s="68"/>
    </row>
    <row r="102" spans="1:1" x14ac:dyDescent="0.25">
      <c r="A102" s="68"/>
    </row>
    <row r="103" spans="1:1" x14ac:dyDescent="0.25">
      <c r="A103" s="68"/>
    </row>
    <row r="104" spans="1:1" x14ac:dyDescent="0.25">
      <c r="A104" s="68"/>
    </row>
    <row r="105" spans="1:1" x14ac:dyDescent="0.25">
      <c r="A105" s="68"/>
    </row>
    <row r="106" spans="1:1" x14ac:dyDescent="0.25">
      <c r="A106" s="68"/>
    </row>
    <row r="107" spans="1:1" x14ac:dyDescent="0.25">
      <c r="A107" s="68"/>
    </row>
    <row r="108" spans="1:1" x14ac:dyDescent="0.25">
      <c r="A108" s="68"/>
    </row>
    <row r="109" spans="1:1" x14ac:dyDescent="0.25">
      <c r="A109" s="68"/>
    </row>
    <row r="110" spans="1:1" x14ac:dyDescent="0.25">
      <c r="A110" s="68"/>
    </row>
    <row r="111" spans="1:1" x14ac:dyDescent="0.25">
      <c r="A111" s="68"/>
    </row>
    <row r="112" spans="1:1" x14ac:dyDescent="0.25">
      <c r="A112" s="68"/>
    </row>
    <row r="113" spans="1:1" x14ac:dyDescent="0.25">
      <c r="A113" s="68"/>
    </row>
    <row r="114" spans="1:1" x14ac:dyDescent="0.25">
      <c r="A114" s="68"/>
    </row>
    <row r="115" spans="1:1" x14ac:dyDescent="0.25">
      <c r="A115" s="68"/>
    </row>
    <row r="116" spans="1:1" x14ac:dyDescent="0.25">
      <c r="A116" s="68"/>
    </row>
    <row r="117" spans="1:1" x14ac:dyDescent="0.25">
      <c r="A117" s="68"/>
    </row>
    <row r="118" spans="1:1" x14ac:dyDescent="0.25">
      <c r="A118" s="68"/>
    </row>
    <row r="119" spans="1:1" x14ac:dyDescent="0.25">
      <c r="A119" s="68"/>
    </row>
    <row r="120" spans="1:1" x14ac:dyDescent="0.25">
      <c r="A120" s="68"/>
    </row>
    <row r="121" spans="1:1" x14ac:dyDescent="0.25">
      <c r="A121" s="68"/>
    </row>
    <row r="122" spans="1:1" x14ac:dyDescent="0.25">
      <c r="A122" s="68"/>
    </row>
    <row r="123" spans="1:1" x14ac:dyDescent="0.25">
      <c r="A123" s="68"/>
    </row>
    <row r="124" spans="1:1" x14ac:dyDescent="0.25">
      <c r="A124" s="68"/>
    </row>
    <row r="125" spans="1:1" x14ac:dyDescent="0.25">
      <c r="A125" s="68"/>
    </row>
    <row r="126" spans="1:1" x14ac:dyDescent="0.25">
      <c r="A126" s="68"/>
    </row>
    <row r="127" spans="1:1" x14ac:dyDescent="0.25">
      <c r="A127" s="68"/>
    </row>
    <row r="128" spans="1:1" x14ac:dyDescent="0.25">
      <c r="A128" s="68"/>
    </row>
    <row r="129" spans="1:1" x14ac:dyDescent="0.25">
      <c r="A129" s="68"/>
    </row>
    <row r="130" spans="1:1" x14ac:dyDescent="0.25">
      <c r="A130" s="68"/>
    </row>
    <row r="131" spans="1:1" x14ac:dyDescent="0.25">
      <c r="A131" s="68"/>
    </row>
    <row r="132" spans="1:1" x14ac:dyDescent="0.25">
      <c r="A132" s="68"/>
    </row>
    <row r="133" spans="1:1" x14ac:dyDescent="0.25">
      <c r="A133" s="68"/>
    </row>
    <row r="134" spans="1:1" x14ac:dyDescent="0.25">
      <c r="A134" s="68"/>
    </row>
    <row r="135" spans="1:1" x14ac:dyDescent="0.25">
      <c r="A135" s="68"/>
    </row>
    <row r="136" spans="1:1" x14ac:dyDescent="0.25">
      <c r="A136" s="68"/>
    </row>
    <row r="137" spans="1:1" x14ac:dyDescent="0.25">
      <c r="A137" s="68"/>
    </row>
    <row r="138" spans="1:1" x14ac:dyDescent="0.25">
      <c r="A138" s="68"/>
    </row>
    <row r="139" spans="1:1" x14ac:dyDescent="0.25">
      <c r="A139" s="68"/>
    </row>
    <row r="140" spans="1:1" x14ac:dyDescent="0.25">
      <c r="A140" s="68"/>
    </row>
    <row r="141" spans="1:1" x14ac:dyDescent="0.25">
      <c r="A141" s="68"/>
    </row>
    <row r="142" spans="1:1" x14ac:dyDescent="0.25">
      <c r="A142" s="68"/>
    </row>
    <row r="143" spans="1:1" x14ac:dyDescent="0.25">
      <c r="A143" s="68"/>
    </row>
    <row r="144" spans="1:1" x14ac:dyDescent="0.25">
      <c r="A144" s="68"/>
    </row>
    <row r="145" spans="1:1" x14ac:dyDescent="0.25">
      <c r="A145" s="68"/>
    </row>
    <row r="146" spans="1:1" x14ac:dyDescent="0.25">
      <c r="A146" s="68"/>
    </row>
    <row r="147" spans="1:1" x14ac:dyDescent="0.25">
      <c r="A147" s="68"/>
    </row>
    <row r="148" spans="1:1" x14ac:dyDescent="0.25">
      <c r="A148" s="68"/>
    </row>
    <row r="149" spans="1:1" x14ac:dyDescent="0.25">
      <c r="A149" s="68"/>
    </row>
    <row r="150" spans="1:1" x14ac:dyDescent="0.25">
      <c r="A150" s="68"/>
    </row>
    <row r="151" spans="1:1" x14ac:dyDescent="0.25">
      <c r="A151" s="68"/>
    </row>
    <row r="152" spans="1:1" x14ac:dyDescent="0.25">
      <c r="A152" s="68"/>
    </row>
    <row r="153" spans="1:1" x14ac:dyDescent="0.25">
      <c r="A153" s="68"/>
    </row>
    <row r="154" spans="1:1" x14ac:dyDescent="0.25">
      <c r="A154" s="68"/>
    </row>
    <row r="155" spans="1:1" x14ac:dyDescent="0.25">
      <c r="A155" s="68"/>
    </row>
    <row r="156" spans="1:1" x14ac:dyDescent="0.25">
      <c r="A156" s="68"/>
    </row>
    <row r="157" spans="1:1" x14ac:dyDescent="0.25">
      <c r="A157" s="68"/>
    </row>
    <row r="158" spans="1:1" x14ac:dyDescent="0.25">
      <c r="A158" s="68"/>
    </row>
    <row r="159" spans="1:1" x14ac:dyDescent="0.25">
      <c r="A159" s="68"/>
    </row>
    <row r="160" spans="1:1" x14ac:dyDescent="0.25">
      <c r="A160" s="68"/>
    </row>
    <row r="161" spans="1:1" x14ac:dyDescent="0.25">
      <c r="A161" s="68"/>
    </row>
    <row r="162" spans="1:1" x14ac:dyDescent="0.25">
      <c r="A162" s="68"/>
    </row>
    <row r="163" spans="1:1" x14ac:dyDescent="0.25">
      <c r="A163" s="68"/>
    </row>
    <row r="164" spans="1:1" x14ac:dyDescent="0.25">
      <c r="A164" s="68"/>
    </row>
    <row r="165" spans="1:1" x14ac:dyDescent="0.25">
      <c r="A165" s="68"/>
    </row>
    <row r="166" spans="1:1" x14ac:dyDescent="0.25">
      <c r="A166" s="68"/>
    </row>
    <row r="167" spans="1:1" x14ac:dyDescent="0.25">
      <c r="A167" s="68"/>
    </row>
    <row r="168" spans="1:1" x14ac:dyDescent="0.25">
      <c r="A168" s="68"/>
    </row>
    <row r="169" spans="1:1" x14ac:dyDescent="0.25">
      <c r="A169" s="68"/>
    </row>
    <row r="170" spans="1:1" x14ac:dyDescent="0.25">
      <c r="A170" s="68"/>
    </row>
    <row r="171" spans="1:1" x14ac:dyDescent="0.25">
      <c r="A171" s="68"/>
    </row>
    <row r="172" spans="1:1" x14ac:dyDescent="0.25">
      <c r="A172" s="68"/>
    </row>
    <row r="173" spans="1:1" x14ac:dyDescent="0.25">
      <c r="A173" s="68"/>
    </row>
    <row r="174" spans="1:1" x14ac:dyDescent="0.25">
      <c r="A174" s="68"/>
    </row>
    <row r="175" spans="1:1" x14ac:dyDescent="0.25">
      <c r="A175" s="68"/>
    </row>
    <row r="176" spans="1:1" x14ac:dyDescent="0.25">
      <c r="A176" s="68"/>
    </row>
    <row r="177" spans="1:1" x14ac:dyDescent="0.25">
      <c r="A177" s="68"/>
    </row>
    <row r="178" spans="1:1" x14ac:dyDescent="0.25">
      <c r="A178" s="68"/>
    </row>
    <row r="179" spans="1:1" x14ac:dyDescent="0.25">
      <c r="A179" s="68"/>
    </row>
    <row r="180" spans="1:1" x14ac:dyDescent="0.25">
      <c r="A180" s="68"/>
    </row>
    <row r="181" spans="1:1" x14ac:dyDescent="0.25">
      <c r="A181" s="68"/>
    </row>
    <row r="182" spans="1:1" x14ac:dyDescent="0.25">
      <c r="A182" s="68"/>
    </row>
    <row r="183" spans="1:1" x14ac:dyDescent="0.25">
      <c r="A183" s="68"/>
    </row>
    <row r="184" spans="1:1" x14ac:dyDescent="0.25">
      <c r="A184" s="68"/>
    </row>
    <row r="185" spans="1:1" x14ac:dyDescent="0.25">
      <c r="A185" s="68"/>
    </row>
    <row r="186" spans="1:1" x14ac:dyDescent="0.25">
      <c r="A186" s="68"/>
    </row>
    <row r="187" spans="1:1" x14ac:dyDescent="0.25">
      <c r="A187" s="68"/>
    </row>
    <row r="188" spans="1:1" x14ac:dyDescent="0.25">
      <c r="A188" s="68"/>
    </row>
    <row r="189" spans="1:1" x14ac:dyDescent="0.25">
      <c r="A189" s="68"/>
    </row>
    <row r="190" spans="1:1" x14ac:dyDescent="0.25">
      <c r="A190" s="68"/>
    </row>
    <row r="191" spans="1:1" x14ac:dyDescent="0.25">
      <c r="A191" s="68"/>
    </row>
    <row r="192" spans="1:1" x14ac:dyDescent="0.25">
      <c r="A192" s="68"/>
    </row>
    <row r="193" spans="1:1" x14ac:dyDescent="0.25">
      <c r="A193" s="68"/>
    </row>
    <row r="194" spans="1:1" x14ac:dyDescent="0.25">
      <c r="A194" s="68"/>
    </row>
    <row r="195" spans="1:1" x14ac:dyDescent="0.25">
      <c r="A195" s="68"/>
    </row>
    <row r="196" spans="1:1" x14ac:dyDescent="0.25">
      <c r="A196" s="68"/>
    </row>
    <row r="197" spans="1:1" x14ac:dyDescent="0.25">
      <c r="A197" s="68"/>
    </row>
    <row r="198" spans="1:1" x14ac:dyDescent="0.25">
      <c r="A198" s="68"/>
    </row>
    <row r="199" spans="1:1" x14ac:dyDescent="0.25">
      <c r="A199" s="68"/>
    </row>
    <row r="200" spans="1:1" x14ac:dyDescent="0.25">
      <c r="A200" s="68"/>
    </row>
    <row r="201" spans="1:1" x14ac:dyDescent="0.25">
      <c r="A201" s="68"/>
    </row>
    <row r="202" spans="1:1" x14ac:dyDescent="0.25">
      <c r="A202" s="68"/>
    </row>
    <row r="203" spans="1:1" x14ac:dyDescent="0.25">
      <c r="A203" s="68"/>
    </row>
    <row r="204" spans="1:1" x14ac:dyDescent="0.25">
      <c r="A204" s="68"/>
    </row>
    <row r="205" spans="1:1" x14ac:dyDescent="0.25">
      <c r="A205" s="68"/>
    </row>
    <row r="206" spans="1:1" x14ac:dyDescent="0.25">
      <c r="A206" s="68"/>
    </row>
    <row r="207" spans="1:1" x14ac:dyDescent="0.25">
      <c r="A207" s="68"/>
    </row>
    <row r="208" spans="1:1" x14ac:dyDescent="0.25">
      <c r="A208" s="68"/>
    </row>
    <row r="209" spans="1:1" x14ac:dyDescent="0.25">
      <c r="A209" s="68"/>
    </row>
    <row r="210" spans="1:1" x14ac:dyDescent="0.25">
      <c r="A210" s="68"/>
    </row>
    <row r="211" spans="1:1" x14ac:dyDescent="0.25">
      <c r="A211" s="68"/>
    </row>
    <row r="212" spans="1:1" x14ac:dyDescent="0.25">
      <c r="A212" s="68"/>
    </row>
    <row r="213" spans="1:1" x14ac:dyDescent="0.25">
      <c r="A213" s="68"/>
    </row>
    <row r="214" spans="1:1" x14ac:dyDescent="0.25">
      <c r="A214" s="68"/>
    </row>
    <row r="215" spans="1:1" x14ac:dyDescent="0.25">
      <c r="A215" s="68"/>
    </row>
    <row r="216" spans="1:1" x14ac:dyDescent="0.25">
      <c r="A216" s="68"/>
    </row>
    <row r="217" spans="1:1" x14ac:dyDescent="0.25">
      <c r="A217" s="68"/>
    </row>
    <row r="218" spans="1:1" x14ac:dyDescent="0.25">
      <c r="A218" s="68"/>
    </row>
    <row r="219" spans="1:1" x14ac:dyDescent="0.25">
      <c r="A219" s="68"/>
    </row>
    <row r="220" spans="1:1" x14ac:dyDescent="0.25">
      <c r="A220" s="68"/>
    </row>
    <row r="221" spans="1:1" x14ac:dyDescent="0.25">
      <c r="A221" s="68"/>
    </row>
    <row r="222" spans="1:1" x14ac:dyDescent="0.25">
      <c r="A222" s="68"/>
    </row>
    <row r="223" spans="1:1" x14ac:dyDescent="0.25">
      <c r="A223" s="68"/>
    </row>
    <row r="224" spans="1:1" x14ac:dyDescent="0.25">
      <c r="A224" s="68"/>
    </row>
    <row r="225" spans="1:1" x14ac:dyDescent="0.25">
      <c r="A225" s="68"/>
    </row>
    <row r="226" spans="1:1" x14ac:dyDescent="0.25">
      <c r="A226" s="68"/>
    </row>
    <row r="227" spans="1:1" x14ac:dyDescent="0.25">
      <c r="A227" s="68"/>
    </row>
    <row r="228" spans="1:1" x14ac:dyDescent="0.25">
      <c r="A228" s="68"/>
    </row>
    <row r="229" spans="1:1" x14ac:dyDescent="0.25">
      <c r="A229" s="68"/>
    </row>
    <row r="230" spans="1:1" x14ac:dyDescent="0.25">
      <c r="A230" s="68"/>
    </row>
    <row r="231" spans="1:1" x14ac:dyDescent="0.25">
      <c r="A231" s="68"/>
    </row>
    <row r="232" spans="1:1" x14ac:dyDescent="0.25">
      <c r="A232" s="68"/>
    </row>
    <row r="233" spans="1:1" x14ac:dyDescent="0.25">
      <c r="A233" s="68"/>
    </row>
    <row r="234" spans="1:1" x14ac:dyDescent="0.25">
      <c r="A234" s="68"/>
    </row>
    <row r="235" spans="1:1" x14ac:dyDescent="0.25">
      <c r="A235" s="68"/>
    </row>
    <row r="236" spans="1:1" x14ac:dyDescent="0.25">
      <c r="A236" s="68"/>
    </row>
    <row r="237" spans="1:1" x14ac:dyDescent="0.25">
      <c r="A237" s="68"/>
    </row>
    <row r="238" spans="1:1" x14ac:dyDescent="0.25">
      <c r="A238" s="68"/>
    </row>
    <row r="239" spans="1:1" x14ac:dyDescent="0.25">
      <c r="A239" s="68"/>
    </row>
    <row r="240" spans="1:1" x14ac:dyDescent="0.25">
      <c r="A240" s="68"/>
    </row>
    <row r="241" spans="1:1" x14ac:dyDescent="0.25">
      <c r="A241" s="68"/>
    </row>
    <row r="242" spans="1:1" x14ac:dyDescent="0.25">
      <c r="A242" s="68"/>
    </row>
    <row r="243" spans="1:1" x14ac:dyDescent="0.25">
      <c r="A243" s="68"/>
    </row>
    <row r="244" spans="1:1" x14ac:dyDescent="0.25">
      <c r="A244" s="68"/>
    </row>
    <row r="245" spans="1:1" x14ac:dyDescent="0.25">
      <c r="A245" s="68"/>
    </row>
    <row r="246" spans="1:1" x14ac:dyDescent="0.25">
      <c r="A246" s="68"/>
    </row>
    <row r="247" spans="1:1" x14ac:dyDescent="0.25">
      <c r="A247" s="68"/>
    </row>
    <row r="248" spans="1:1" x14ac:dyDescent="0.25">
      <c r="A248" s="68"/>
    </row>
    <row r="249" spans="1:1" x14ac:dyDescent="0.25">
      <c r="A249" s="68"/>
    </row>
    <row r="250" spans="1:1" x14ac:dyDescent="0.25">
      <c r="A250" s="68"/>
    </row>
    <row r="251" spans="1:1" x14ac:dyDescent="0.25">
      <c r="A251" s="68"/>
    </row>
    <row r="252" spans="1:1" x14ac:dyDescent="0.25">
      <c r="A252" s="68"/>
    </row>
    <row r="253" spans="1:1" x14ac:dyDescent="0.25">
      <c r="A253" s="68"/>
    </row>
    <row r="254" spans="1:1" x14ac:dyDescent="0.25">
      <c r="A254" s="68"/>
    </row>
    <row r="255" spans="1:1" x14ac:dyDescent="0.25">
      <c r="A255" s="68"/>
    </row>
    <row r="256" spans="1:1" x14ac:dyDescent="0.25">
      <c r="A256" s="68"/>
    </row>
    <row r="257" spans="1:1" x14ac:dyDescent="0.25">
      <c r="A257" s="68"/>
    </row>
    <row r="258" spans="1:1" x14ac:dyDescent="0.25">
      <c r="A258" s="68"/>
    </row>
    <row r="259" spans="1:1" x14ac:dyDescent="0.25">
      <c r="A259" s="68"/>
    </row>
    <row r="260" spans="1:1" x14ac:dyDescent="0.25">
      <c r="A260" s="68"/>
    </row>
    <row r="261" spans="1:1" x14ac:dyDescent="0.25">
      <c r="A261" s="68"/>
    </row>
    <row r="262" spans="1:1" x14ac:dyDescent="0.25">
      <c r="A262" s="68"/>
    </row>
    <row r="263" spans="1:1" x14ac:dyDescent="0.25">
      <c r="A263" s="68"/>
    </row>
  </sheetData>
  <mergeCells count="24">
    <mergeCell ref="Z9:AC9"/>
    <mergeCell ref="AD9:AG9"/>
    <mergeCell ref="AH9:AK9"/>
    <mergeCell ref="B9:E9"/>
    <mergeCell ref="F9:I9"/>
    <mergeCell ref="J9:M9"/>
    <mergeCell ref="N9:Q9"/>
    <mergeCell ref="R9:U9"/>
    <mergeCell ref="A50:E50"/>
    <mergeCell ref="A49:B49"/>
    <mergeCell ref="A1:B1"/>
    <mergeCell ref="AD6:AG6"/>
    <mergeCell ref="AH6:AK6"/>
    <mergeCell ref="V6:Y6"/>
    <mergeCell ref="Z6:AC6"/>
    <mergeCell ref="A4:B4"/>
    <mergeCell ref="N6:Q6"/>
    <mergeCell ref="R6:U6"/>
    <mergeCell ref="A6:A7"/>
    <mergeCell ref="B6:E6"/>
    <mergeCell ref="F6:I6"/>
    <mergeCell ref="J6:M6"/>
    <mergeCell ref="A2:B2"/>
    <mergeCell ref="V9:Y9"/>
  </mergeCells>
  <phoneticPr fontId="0" type="noConversion"/>
  <conditionalFormatting sqref="AY10:IV42 AL10:AX43 C49:AG49 A1:IV7 A51:AG65531 F50:AG50 A49 A10:M10 R10:AG42 N10:Q33 N35:Q42 AH11:AK42 A20:M42 A11:A19 F11:M19 A45:AG48 AL12:AU47 AV11:AX47 AY45:IV65531 AH46:AX65531 A8:G8 I8:IV8">
    <cfRule type="cellIs" dxfId="22" priority="7" stopIfTrue="1" operator="lessThan">
      <formula>0</formula>
    </cfRule>
  </conditionalFormatting>
  <conditionalFormatting sqref="AH10:AK10">
    <cfRule type="cellIs" dxfId="21" priority="6" stopIfTrue="1" operator="lessThan">
      <formula>0</formula>
    </cfRule>
  </conditionalFormatting>
  <conditionalFormatting sqref="D32:D41">
    <cfRule type="cellIs" dxfId="20" priority="5" stopIfTrue="1" operator="lessThan">
      <formula>0</formula>
    </cfRule>
  </conditionalFormatting>
  <conditionalFormatting sqref="D43:D46">
    <cfRule type="cellIs" dxfId="19" priority="3" stopIfTrue="1" operator="lessThan">
      <formula>0</formula>
    </cfRule>
  </conditionalFormatting>
  <conditionalFormatting sqref="H8">
    <cfRule type="cellIs" dxfId="18" priority="1" stopIfTrue="1" operator="lessThan">
      <formula>0</formula>
    </cfRule>
  </conditionalFormatting>
  <pageMargins left="0.2" right="0.2" top="0.62" bottom="1" header="0.38" footer="0.5"/>
  <pageSetup paperSize="9" scale="56" orientation="landscape" r:id="rId1"/>
  <headerFooter alignWithMargins="0">
    <oddHeader>&amp;A</oddHeader>
    <oddFooter>Page &amp;P</oddFooter>
  </headerFooter>
  <colBreaks count="2" manualBreakCount="2">
    <brk id="13" max="1048575" man="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351"/>
  <sheetViews>
    <sheetView tabSelected="1" view="pageBreakPreview" topLeftCell="A34" zoomScaleSheetLayoutView="100" workbookViewId="0">
      <pane xSplit="1" topLeftCell="B1" activePane="topRight" state="frozen"/>
      <selection sqref="A1:AK56"/>
      <selection pane="topRight" activeCell="A8" sqref="A8"/>
    </sheetView>
  </sheetViews>
  <sheetFormatPr defaultRowHeight="13" x14ac:dyDescent="0.3"/>
  <cols>
    <col min="1" max="1" width="71.54296875" customWidth="1"/>
    <col min="2" max="2" width="12.453125" bestFit="1" customWidth="1"/>
    <col min="3" max="4" width="12.54296875" bestFit="1" customWidth="1"/>
    <col min="5" max="5" width="13.54296875" bestFit="1" customWidth="1"/>
    <col min="6" max="6" width="12.453125" bestFit="1" customWidth="1"/>
    <col min="7" max="7" width="15.453125" customWidth="1"/>
    <col min="8" max="8" width="13.453125" customWidth="1"/>
    <col min="9" max="9" width="13.54296875" bestFit="1" customWidth="1"/>
    <col min="10" max="10" width="12.453125" bestFit="1" customWidth="1"/>
    <col min="11" max="11" width="14.08984375" customWidth="1"/>
    <col min="12" max="12" width="13.453125" customWidth="1"/>
    <col min="13" max="15" width="13.54296875" bestFit="1" customWidth="1"/>
    <col min="16" max="16" width="13.453125" customWidth="1"/>
    <col min="17" max="18" width="13.54296875" bestFit="1" customWidth="1"/>
    <col min="19" max="19" width="13.54296875" customWidth="1"/>
    <col min="20" max="20" width="13.08984375" bestFit="1" customWidth="1"/>
    <col min="21" max="21" width="13.54296875" bestFit="1" customWidth="1"/>
    <col min="22" max="24" width="12.453125" bestFit="1" customWidth="1"/>
    <col min="25" max="26" width="13.54296875" bestFit="1" customWidth="1"/>
    <col min="27" max="27" width="13.453125" customWidth="1"/>
    <col min="28" max="28" width="13.54296875" customWidth="1"/>
    <col min="29" max="30" width="13.54296875" bestFit="1" customWidth="1"/>
    <col min="31" max="31" width="13.54296875" customWidth="1"/>
    <col min="32" max="32" width="13.453125" customWidth="1"/>
    <col min="33" max="34" width="13.54296875" bestFit="1" customWidth="1"/>
    <col min="35" max="35" width="13.453125" customWidth="1"/>
    <col min="36" max="36" width="13.54296875" customWidth="1"/>
    <col min="37" max="37" width="13.54296875" bestFit="1" customWidth="1"/>
  </cols>
  <sheetData>
    <row r="1" spans="1:37" ht="15.5" x14ac:dyDescent="0.35">
      <c r="A1" s="116" t="s">
        <v>44</v>
      </c>
      <c r="B1" s="116"/>
      <c r="C1" s="21"/>
      <c r="D1" s="21"/>
      <c r="E1" s="21"/>
    </row>
    <row r="2" spans="1:37" ht="15.75" customHeight="1" x14ac:dyDescent="0.35">
      <c r="A2" s="127" t="s">
        <v>88</v>
      </c>
      <c r="B2" s="127"/>
      <c r="C2" s="22"/>
      <c r="D2" s="22"/>
      <c r="E2" s="22"/>
      <c r="F2" s="22"/>
      <c r="G2" s="22"/>
      <c r="H2" s="22"/>
    </row>
    <row r="3" spans="1:37" ht="10.5" customHeight="1" x14ac:dyDescent="0.35">
      <c r="A3" s="23"/>
      <c r="B3" s="23"/>
      <c r="C3" s="23"/>
      <c r="D3" s="23"/>
      <c r="E3" s="23"/>
    </row>
    <row r="4" spans="1:37" ht="15" x14ac:dyDescent="0.3">
      <c r="A4" s="121" t="s">
        <v>51</v>
      </c>
      <c r="B4" s="121"/>
      <c r="C4" s="31"/>
      <c r="D4" s="31"/>
      <c r="E4" s="24"/>
    </row>
    <row r="6" spans="1:37" s="6" customFormat="1" ht="30.75" customHeight="1" x14ac:dyDescent="0.3">
      <c r="A6" s="124" t="s">
        <v>34</v>
      </c>
      <c r="B6" s="124" t="s">
        <v>35</v>
      </c>
      <c r="C6" s="124"/>
      <c r="D6" s="124"/>
      <c r="E6" s="124"/>
      <c r="F6" s="125" t="s">
        <v>36</v>
      </c>
      <c r="G6" s="125"/>
      <c r="H6" s="125"/>
      <c r="I6" s="125"/>
      <c r="J6" s="126" t="s">
        <v>37</v>
      </c>
      <c r="K6" s="126"/>
      <c r="L6" s="126"/>
      <c r="M6" s="126"/>
      <c r="N6" s="122" t="s">
        <v>38</v>
      </c>
      <c r="O6" s="122"/>
      <c r="P6" s="122"/>
      <c r="Q6" s="122"/>
      <c r="R6" s="123" t="s">
        <v>39</v>
      </c>
      <c r="S6" s="123"/>
      <c r="T6" s="123"/>
      <c r="U6" s="123"/>
      <c r="V6" s="119" t="s">
        <v>46</v>
      </c>
      <c r="W6" s="119"/>
      <c r="X6" s="119"/>
      <c r="Y6" s="119"/>
      <c r="Z6" s="120" t="s">
        <v>40</v>
      </c>
      <c r="AA6" s="120"/>
      <c r="AB6" s="120"/>
      <c r="AC6" s="120"/>
      <c r="AD6" s="117" t="s">
        <v>41</v>
      </c>
      <c r="AE6" s="117"/>
      <c r="AF6" s="117"/>
      <c r="AG6" s="117"/>
      <c r="AH6" s="155" t="s">
        <v>42</v>
      </c>
      <c r="AI6" s="155"/>
      <c r="AJ6" s="155"/>
      <c r="AK6" s="155"/>
    </row>
    <row r="7" spans="1:37" s="6" customFormat="1" x14ac:dyDescent="0.3">
      <c r="A7" s="124"/>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15" t="s">
        <v>1</v>
      </c>
      <c r="AI7" s="15" t="s">
        <v>2</v>
      </c>
      <c r="AJ7" s="15" t="s">
        <v>3</v>
      </c>
      <c r="AK7" s="15" t="s">
        <v>0</v>
      </c>
    </row>
    <row r="8" spans="1:37" s="20" customFormat="1" ht="54" customHeight="1" x14ac:dyDescent="0.3">
      <c r="A8" s="16" t="s">
        <v>43</v>
      </c>
      <c r="B8" s="49"/>
      <c r="C8" s="49"/>
      <c r="D8" s="49"/>
      <c r="E8" s="49"/>
      <c r="F8" s="112" t="s">
        <v>65</v>
      </c>
      <c r="G8" s="112" t="s">
        <v>66</v>
      </c>
      <c r="H8" s="112" t="s">
        <v>67</v>
      </c>
      <c r="I8" s="107"/>
      <c r="J8" s="17" t="s">
        <v>68</v>
      </c>
      <c r="K8" s="17" t="s">
        <v>69</v>
      </c>
      <c r="L8" s="17" t="s">
        <v>70</v>
      </c>
      <c r="M8" s="17"/>
      <c r="N8" s="110" t="s">
        <v>68</v>
      </c>
      <c r="O8" s="110" t="s">
        <v>69</v>
      </c>
      <c r="P8" s="110" t="s">
        <v>70</v>
      </c>
      <c r="Q8" s="105"/>
      <c r="R8" s="111" t="s">
        <v>71</v>
      </c>
      <c r="S8" s="111" t="s">
        <v>72</v>
      </c>
      <c r="T8" s="111" t="s">
        <v>73</v>
      </c>
      <c r="U8" s="106"/>
      <c r="V8" s="18"/>
      <c r="W8" s="18"/>
      <c r="X8" s="18"/>
      <c r="Y8" s="18"/>
      <c r="Z8" s="19" t="s">
        <v>71</v>
      </c>
      <c r="AA8" s="19" t="s">
        <v>74</v>
      </c>
      <c r="AB8" s="19" t="s">
        <v>70</v>
      </c>
      <c r="AC8" s="19"/>
      <c r="AD8" s="108" t="s">
        <v>71</v>
      </c>
      <c r="AE8" s="108" t="s">
        <v>74</v>
      </c>
      <c r="AF8" s="108" t="s">
        <v>70</v>
      </c>
      <c r="AG8" s="103"/>
      <c r="AH8" s="109" t="s">
        <v>75</v>
      </c>
      <c r="AI8" s="109" t="s">
        <v>76</v>
      </c>
      <c r="AJ8" s="109" t="s">
        <v>73</v>
      </c>
      <c r="AK8" s="104"/>
    </row>
    <row r="9" spans="1:37" s="79" customFormat="1" x14ac:dyDescent="0.3">
      <c r="A9" s="78"/>
      <c r="B9" s="140" t="s">
        <v>53</v>
      </c>
      <c r="C9" s="141"/>
      <c r="D9" s="141"/>
      <c r="E9" s="142"/>
      <c r="F9" s="143" t="s">
        <v>53</v>
      </c>
      <c r="G9" s="144"/>
      <c r="H9" s="144"/>
      <c r="I9" s="145"/>
      <c r="J9" s="146" t="s">
        <v>53</v>
      </c>
      <c r="K9" s="147"/>
      <c r="L9" s="147"/>
      <c r="M9" s="148"/>
      <c r="N9" s="149" t="s">
        <v>53</v>
      </c>
      <c r="O9" s="150"/>
      <c r="P9" s="150"/>
      <c r="Q9" s="151"/>
      <c r="R9" s="152" t="s">
        <v>53</v>
      </c>
      <c r="S9" s="153"/>
      <c r="T9" s="153"/>
      <c r="U9" s="154"/>
      <c r="V9" s="128" t="s">
        <v>53</v>
      </c>
      <c r="W9" s="129"/>
      <c r="X9" s="129"/>
      <c r="Y9" s="130"/>
      <c r="Z9" s="131" t="s">
        <v>53</v>
      </c>
      <c r="AA9" s="132"/>
      <c r="AB9" s="132"/>
      <c r="AC9" s="133"/>
      <c r="AD9" s="134" t="s">
        <v>53</v>
      </c>
      <c r="AE9" s="135"/>
      <c r="AF9" s="135"/>
      <c r="AG9" s="136"/>
      <c r="AH9" s="137" t="s">
        <v>53</v>
      </c>
      <c r="AI9" s="138"/>
      <c r="AJ9" s="138"/>
      <c r="AK9" s="139"/>
    </row>
    <row r="10" spans="1:37" x14ac:dyDescent="0.3">
      <c r="A10" s="25" t="s">
        <v>5</v>
      </c>
      <c r="B10" s="51"/>
      <c r="C10" s="51"/>
      <c r="D10" s="51"/>
      <c r="E10" s="51"/>
      <c r="F10" s="52"/>
      <c r="G10" s="52"/>
      <c r="H10" s="52"/>
      <c r="I10" s="52"/>
      <c r="J10" s="53"/>
      <c r="K10" s="53"/>
      <c r="L10" s="53"/>
      <c r="M10" s="53"/>
      <c r="N10" s="54"/>
      <c r="O10" s="54"/>
      <c r="P10" s="54"/>
      <c r="Q10" s="54"/>
      <c r="R10" s="55"/>
      <c r="S10" s="55"/>
      <c r="T10" s="55"/>
      <c r="U10" s="55"/>
      <c r="V10" s="27"/>
      <c r="W10" s="27"/>
      <c r="X10" s="27"/>
      <c r="Y10" s="27"/>
      <c r="Z10" s="28"/>
      <c r="AA10" s="28"/>
      <c r="AB10" s="28"/>
      <c r="AC10" s="28"/>
      <c r="AD10" s="29"/>
      <c r="AE10" s="29"/>
      <c r="AF10" s="29"/>
      <c r="AG10" s="29"/>
      <c r="AH10" s="30"/>
      <c r="AI10" s="30"/>
      <c r="AJ10" s="30"/>
      <c r="AK10" s="30"/>
    </row>
    <row r="11" spans="1:37" s="38" customFormat="1" x14ac:dyDescent="0.3">
      <c r="A11" s="34" t="s">
        <v>6</v>
      </c>
      <c r="B11" s="44">
        <v>2141913</v>
      </c>
      <c r="C11" s="44">
        <v>381143</v>
      </c>
      <c r="D11" s="45">
        <v>931146</v>
      </c>
      <c r="E11" s="46">
        <v>3454202</v>
      </c>
      <c r="F11" s="59">
        <v>240248</v>
      </c>
      <c r="G11" s="59">
        <v>16157</v>
      </c>
      <c r="H11" s="59">
        <v>11914</v>
      </c>
      <c r="I11" s="59">
        <v>268319</v>
      </c>
      <c r="J11" s="60">
        <v>613808</v>
      </c>
      <c r="K11" s="60">
        <v>162496</v>
      </c>
      <c r="L11" s="60">
        <v>207413</v>
      </c>
      <c r="M11" s="60">
        <v>983717</v>
      </c>
      <c r="N11" s="61">
        <v>112853</v>
      </c>
      <c r="O11" s="61">
        <v>8307</v>
      </c>
      <c r="P11" s="61">
        <v>3978</v>
      </c>
      <c r="Q11" s="61">
        <v>125138</v>
      </c>
      <c r="R11" s="62">
        <v>35261</v>
      </c>
      <c r="S11" s="62">
        <v>21627</v>
      </c>
      <c r="T11" s="62">
        <v>23646</v>
      </c>
      <c r="U11" s="62">
        <v>80534</v>
      </c>
      <c r="V11" s="40">
        <v>719576</v>
      </c>
      <c r="W11" s="40">
        <v>100063</v>
      </c>
      <c r="X11" s="40">
        <v>419215</v>
      </c>
      <c r="Y11" s="40">
        <v>1238854</v>
      </c>
      <c r="Z11" s="35">
        <v>201270</v>
      </c>
      <c r="AA11" s="35">
        <v>15629</v>
      </c>
      <c r="AB11" s="35">
        <v>59900</v>
      </c>
      <c r="AC11" s="35">
        <v>276799</v>
      </c>
      <c r="AD11" s="36">
        <v>159790</v>
      </c>
      <c r="AE11" s="36">
        <v>51169</v>
      </c>
      <c r="AF11" s="36">
        <v>175882</v>
      </c>
      <c r="AG11" s="36">
        <v>386841</v>
      </c>
      <c r="AH11" s="37">
        <v>59107</v>
      </c>
      <c r="AI11" s="37">
        <v>5695</v>
      </c>
      <c r="AJ11" s="37">
        <v>29198</v>
      </c>
      <c r="AK11" s="37">
        <v>94000</v>
      </c>
    </row>
    <row r="12" spans="1:37" s="38" customFormat="1" x14ac:dyDescent="0.3">
      <c r="A12" s="34" t="s">
        <v>7</v>
      </c>
      <c r="B12" s="44">
        <v>21430</v>
      </c>
      <c r="C12" s="44">
        <v>2545</v>
      </c>
      <c r="D12" s="45">
        <v>5305</v>
      </c>
      <c r="E12" s="46">
        <v>29280</v>
      </c>
      <c r="F12" s="59">
        <v>5478</v>
      </c>
      <c r="G12" s="59">
        <v>207</v>
      </c>
      <c r="H12" s="59">
        <v>110</v>
      </c>
      <c r="I12" s="59">
        <v>5795</v>
      </c>
      <c r="J12" s="60">
        <v>3594</v>
      </c>
      <c r="K12" s="60">
        <v>1144</v>
      </c>
      <c r="L12" s="60">
        <v>1055</v>
      </c>
      <c r="M12" s="60">
        <v>5793</v>
      </c>
      <c r="N12" s="61">
        <v>3915</v>
      </c>
      <c r="O12" s="61">
        <v>255</v>
      </c>
      <c r="P12" s="61">
        <v>174</v>
      </c>
      <c r="Q12" s="61">
        <v>4344</v>
      </c>
      <c r="R12" s="62">
        <v>427</v>
      </c>
      <c r="S12" s="62">
        <v>103</v>
      </c>
      <c r="T12" s="62">
        <v>114</v>
      </c>
      <c r="U12" s="62">
        <v>644</v>
      </c>
      <c r="V12" s="40">
        <v>4720</v>
      </c>
      <c r="W12" s="40">
        <v>703</v>
      </c>
      <c r="X12" s="40">
        <v>3454</v>
      </c>
      <c r="Y12" s="40">
        <v>8877</v>
      </c>
      <c r="Z12" s="35">
        <v>2243</v>
      </c>
      <c r="AA12" s="35">
        <v>47</v>
      </c>
      <c r="AB12" s="35">
        <v>199</v>
      </c>
      <c r="AC12" s="35">
        <v>2489</v>
      </c>
      <c r="AD12" s="36">
        <v>0</v>
      </c>
      <c r="AE12" s="36">
        <v>0</v>
      </c>
      <c r="AF12" s="36">
        <v>0</v>
      </c>
      <c r="AG12" s="36">
        <v>0</v>
      </c>
      <c r="AH12" s="37">
        <v>1053</v>
      </c>
      <c r="AI12" s="37">
        <v>86</v>
      </c>
      <c r="AJ12" s="37">
        <v>199</v>
      </c>
      <c r="AK12" s="37">
        <v>1338</v>
      </c>
    </row>
    <row r="13" spans="1:37" s="38" customFormat="1" x14ac:dyDescent="0.3">
      <c r="A13" s="34" t="s">
        <v>8</v>
      </c>
      <c r="B13" s="44">
        <v>22804</v>
      </c>
      <c r="C13" s="44">
        <v>956</v>
      </c>
      <c r="D13" s="45">
        <v>349</v>
      </c>
      <c r="E13" s="46">
        <v>24109</v>
      </c>
      <c r="F13" s="59">
        <v>7069</v>
      </c>
      <c r="G13" s="59">
        <v>37</v>
      </c>
      <c r="H13" s="59">
        <v>0</v>
      </c>
      <c r="I13" s="59">
        <v>7106</v>
      </c>
      <c r="J13" s="60">
        <v>287</v>
      </c>
      <c r="K13" s="60">
        <v>288</v>
      </c>
      <c r="L13" s="60">
        <v>25</v>
      </c>
      <c r="M13" s="60">
        <v>600</v>
      </c>
      <c r="N13" s="61">
        <v>0</v>
      </c>
      <c r="O13" s="61">
        <v>0</v>
      </c>
      <c r="P13" s="61">
        <v>0</v>
      </c>
      <c r="Q13" s="61">
        <v>0</v>
      </c>
      <c r="R13" s="62">
        <v>73</v>
      </c>
      <c r="S13" s="62">
        <v>0</v>
      </c>
      <c r="T13" s="62">
        <v>0</v>
      </c>
      <c r="U13" s="62">
        <v>73</v>
      </c>
      <c r="V13" s="40">
        <v>2999</v>
      </c>
      <c r="W13" s="40">
        <v>5</v>
      </c>
      <c r="X13" s="40">
        <v>0</v>
      </c>
      <c r="Y13" s="40">
        <v>3004</v>
      </c>
      <c r="Z13" s="35">
        <v>1211</v>
      </c>
      <c r="AA13" s="35">
        <v>14</v>
      </c>
      <c r="AB13" s="35">
        <v>0</v>
      </c>
      <c r="AC13" s="35">
        <v>1225</v>
      </c>
      <c r="AD13" s="36">
        <v>11062</v>
      </c>
      <c r="AE13" s="36">
        <v>120</v>
      </c>
      <c r="AF13" s="36">
        <v>178</v>
      </c>
      <c r="AG13" s="36">
        <v>11360</v>
      </c>
      <c r="AH13" s="37">
        <v>103</v>
      </c>
      <c r="AI13" s="37">
        <v>490</v>
      </c>
      <c r="AJ13" s="37">
        <v>148</v>
      </c>
      <c r="AK13" s="37">
        <v>741</v>
      </c>
    </row>
    <row r="14" spans="1:37" s="38" customFormat="1" x14ac:dyDescent="0.3">
      <c r="A14" s="34" t="s">
        <v>9</v>
      </c>
      <c r="B14" s="44">
        <v>2484</v>
      </c>
      <c r="C14" s="44">
        <v>241</v>
      </c>
      <c r="D14" s="45">
        <v>134</v>
      </c>
      <c r="E14" s="46">
        <v>2859</v>
      </c>
      <c r="F14" s="59">
        <v>227</v>
      </c>
      <c r="G14" s="59">
        <v>17</v>
      </c>
      <c r="H14" s="59">
        <v>0</v>
      </c>
      <c r="I14" s="59">
        <v>244</v>
      </c>
      <c r="J14" s="60">
        <v>367</v>
      </c>
      <c r="K14" s="60">
        <v>170</v>
      </c>
      <c r="L14" s="60">
        <v>29</v>
      </c>
      <c r="M14" s="60">
        <v>566</v>
      </c>
      <c r="N14" s="61">
        <v>0</v>
      </c>
      <c r="O14" s="61">
        <v>0</v>
      </c>
      <c r="P14" s="61">
        <v>0</v>
      </c>
      <c r="Q14" s="61">
        <v>0</v>
      </c>
      <c r="R14" s="62">
        <v>0</v>
      </c>
      <c r="S14" s="62">
        <v>0</v>
      </c>
      <c r="T14" s="62">
        <v>0</v>
      </c>
      <c r="U14" s="62">
        <v>0</v>
      </c>
      <c r="V14" s="40">
        <v>952</v>
      </c>
      <c r="W14" s="40">
        <v>0</v>
      </c>
      <c r="X14" s="40">
        <v>105</v>
      </c>
      <c r="Y14" s="40">
        <v>1057</v>
      </c>
      <c r="Z14" s="35">
        <v>15</v>
      </c>
      <c r="AA14" s="35">
        <v>0</v>
      </c>
      <c r="AB14" s="35">
        <v>0</v>
      </c>
      <c r="AC14" s="35">
        <v>15</v>
      </c>
      <c r="AD14" s="36">
        <v>835</v>
      </c>
      <c r="AE14" s="36">
        <v>0</v>
      </c>
      <c r="AF14" s="36">
        <v>0</v>
      </c>
      <c r="AG14" s="36">
        <v>835</v>
      </c>
      <c r="AH14" s="37">
        <v>88</v>
      </c>
      <c r="AI14" s="37">
        <v>54</v>
      </c>
      <c r="AJ14" s="37">
        <v>0</v>
      </c>
      <c r="AK14" s="37">
        <v>142</v>
      </c>
    </row>
    <row r="15" spans="1:37" s="38" customFormat="1" x14ac:dyDescent="0.3">
      <c r="A15" s="34" t="s">
        <v>10</v>
      </c>
      <c r="B15" s="44">
        <v>4120</v>
      </c>
      <c r="C15" s="44">
        <v>961</v>
      </c>
      <c r="D15" s="45">
        <v>1565</v>
      </c>
      <c r="E15" s="46">
        <v>6646</v>
      </c>
      <c r="F15" s="59">
        <v>64</v>
      </c>
      <c r="G15" s="59">
        <v>36</v>
      </c>
      <c r="H15" s="59">
        <v>355</v>
      </c>
      <c r="I15" s="59">
        <v>455</v>
      </c>
      <c r="J15" s="60">
        <v>414</v>
      </c>
      <c r="K15" s="60">
        <v>206</v>
      </c>
      <c r="L15" s="60">
        <v>570</v>
      </c>
      <c r="M15" s="60">
        <v>1190</v>
      </c>
      <c r="N15" s="61">
        <v>175</v>
      </c>
      <c r="O15" s="61">
        <v>1</v>
      </c>
      <c r="P15" s="61">
        <v>1</v>
      </c>
      <c r="Q15" s="61">
        <v>177</v>
      </c>
      <c r="R15" s="62">
        <v>386</v>
      </c>
      <c r="S15" s="62">
        <v>50</v>
      </c>
      <c r="T15" s="62">
        <v>0</v>
      </c>
      <c r="U15" s="62">
        <v>436</v>
      </c>
      <c r="V15" s="40">
        <v>967</v>
      </c>
      <c r="W15" s="40">
        <v>102</v>
      </c>
      <c r="X15" s="40">
        <v>367</v>
      </c>
      <c r="Y15" s="40">
        <v>1436</v>
      </c>
      <c r="Z15" s="35">
        <v>1793</v>
      </c>
      <c r="AA15" s="35">
        <v>104</v>
      </c>
      <c r="AB15" s="35">
        <v>90</v>
      </c>
      <c r="AC15" s="35">
        <v>1987</v>
      </c>
      <c r="AD15" s="36">
        <v>0</v>
      </c>
      <c r="AE15" s="36">
        <v>0</v>
      </c>
      <c r="AF15" s="36">
        <v>0</v>
      </c>
      <c r="AG15" s="36">
        <v>0</v>
      </c>
      <c r="AH15" s="37">
        <v>321</v>
      </c>
      <c r="AI15" s="37">
        <v>462</v>
      </c>
      <c r="AJ15" s="37">
        <v>182</v>
      </c>
      <c r="AK15" s="37">
        <v>965</v>
      </c>
    </row>
    <row r="16" spans="1:37" s="38" customFormat="1" x14ac:dyDescent="0.3">
      <c r="A16" s="34" t="s">
        <v>11</v>
      </c>
      <c r="B16" s="44">
        <v>3523</v>
      </c>
      <c r="C16" s="44">
        <v>518</v>
      </c>
      <c r="D16" s="45">
        <v>1534</v>
      </c>
      <c r="E16" s="46">
        <v>5575</v>
      </c>
      <c r="F16" s="59">
        <v>0</v>
      </c>
      <c r="G16" s="59">
        <v>40</v>
      </c>
      <c r="H16" s="59">
        <v>233</v>
      </c>
      <c r="I16" s="59">
        <v>273</v>
      </c>
      <c r="J16" s="60">
        <v>546</v>
      </c>
      <c r="K16" s="60">
        <v>413</v>
      </c>
      <c r="L16" s="60">
        <v>113</v>
      </c>
      <c r="M16" s="60">
        <v>1072</v>
      </c>
      <c r="N16" s="61">
        <v>0</v>
      </c>
      <c r="O16" s="61">
        <v>0</v>
      </c>
      <c r="P16" s="61">
        <v>0</v>
      </c>
      <c r="Q16" s="61">
        <v>0</v>
      </c>
      <c r="R16" s="62">
        <v>369</v>
      </c>
      <c r="S16" s="62">
        <v>0</v>
      </c>
      <c r="T16" s="62">
        <v>0</v>
      </c>
      <c r="U16" s="62">
        <v>369</v>
      </c>
      <c r="V16" s="40">
        <v>1896</v>
      </c>
      <c r="W16" s="40">
        <v>1</v>
      </c>
      <c r="X16" s="40">
        <v>364</v>
      </c>
      <c r="Y16" s="40">
        <v>2261</v>
      </c>
      <c r="Z16" s="35">
        <v>644</v>
      </c>
      <c r="AA16" s="35">
        <v>4</v>
      </c>
      <c r="AB16" s="35">
        <v>824</v>
      </c>
      <c r="AC16" s="35">
        <v>1472</v>
      </c>
      <c r="AD16" s="36">
        <v>0</v>
      </c>
      <c r="AE16" s="36">
        <v>0</v>
      </c>
      <c r="AF16" s="36">
        <v>0</v>
      </c>
      <c r="AG16" s="36">
        <v>0</v>
      </c>
      <c r="AH16" s="37">
        <v>68</v>
      </c>
      <c r="AI16" s="37">
        <v>60</v>
      </c>
      <c r="AJ16" s="37">
        <v>0</v>
      </c>
      <c r="AK16" s="37">
        <v>128</v>
      </c>
    </row>
    <row r="17" spans="1:37" s="38" customFormat="1" x14ac:dyDescent="0.3">
      <c r="A17" s="34" t="s">
        <v>12</v>
      </c>
      <c r="B17" s="44">
        <v>31535</v>
      </c>
      <c r="C17" s="44">
        <v>2978</v>
      </c>
      <c r="D17" s="45">
        <v>3321</v>
      </c>
      <c r="E17" s="46">
        <v>37834</v>
      </c>
      <c r="F17" s="59">
        <v>3452</v>
      </c>
      <c r="G17" s="59">
        <v>97</v>
      </c>
      <c r="H17" s="59">
        <v>97</v>
      </c>
      <c r="I17" s="59">
        <v>3646</v>
      </c>
      <c r="J17" s="60">
        <v>9469</v>
      </c>
      <c r="K17" s="60">
        <v>789</v>
      </c>
      <c r="L17" s="60">
        <v>596</v>
      </c>
      <c r="M17" s="60">
        <v>10854</v>
      </c>
      <c r="N17" s="61">
        <v>8146</v>
      </c>
      <c r="O17" s="61">
        <v>2</v>
      </c>
      <c r="P17" s="61">
        <v>1</v>
      </c>
      <c r="Q17" s="61">
        <v>8149</v>
      </c>
      <c r="R17" s="62">
        <v>249</v>
      </c>
      <c r="S17" s="62">
        <v>0</v>
      </c>
      <c r="T17" s="62">
        <v>0</v>
      </c>
      <c r="U17" s="62">
        <v>249</v>
      </c>
      <c r="V17" s="40">
        <v>3383</v>
      </c>
      <c r="W17" s="40">
        <v>1566</v>
      </c>
      <c r="X17" s="40">
        <v>1585</v>
      </c>
      <c r="Y17" s="40">
        <v>6534</v>
      </c>
      <c r="Z17" s="35">
        <v>1217</v>
      </c>
      <c r="AA17" s="35">
        <v>210</v>
      </c>
      <c r="AB17" s="35">
        <v>290</v>
      </c>
      <c r="AC17" s="35">
        <v>1717</v>
      </c>
      <c r="AD17" s="36">
        <v>5450</v>
      </c>
      <c r="AE17" s="36">
        <v>270</v>
      </c>
      <c r="AF17" s="36">
        <v>402</v>
      </c>
      <c r="AG17" s="36">
        <v>6122</v>
      </c>
      <c r="AH17" s="37">
        <v>169</v>
      </c>
      <c r="AI17" s="37">
        <v>44</v>
      </c>
      <c r="AJ17" s="37">
        <v>350</v>
      </c>
      <c r="AK17" s="37">
        <v>563</v>
      </c>
    </row>
    <row r="18" spans="1:37" s="38" customFormat="1" x14ac:dyDescent="0.3">
      <c r="A18" s="34" t="s">
        <v>13</v>
      </c>
      <c r="B18" s="44">
        <v>35214</v>
      </c>
      <c r="C18" s="44">
        <v>4687</v>
      </c>
      <c r="D18" s="45">
        <v>27092</v>
      </c>
      <c r="E18" s="46">
        <v>66993</v>
      </c>
      <c r="F18" s="59">
        <v>2785</v>
      </c>
      <c r="G18" s="59">
        <v>228</v>
      </c>
      <c r="H18" s="59">
        <v>72</v>
      </c>
      <c r="I18" s="59">
        <v>3085</v>
      </c>
      <c r="J18" s="60">
        <v>5285</v>
      </c>
      <c r="K18" s="60">
        <v>827</v>
      </c>
      <c r="L18" s="60">
        <v>3887</v>
      </c>
      <c r="M18" s="60">
        <v>9999</v>
      </c>
      <c r="N18" s="61">
        <v>1213</v>
      </c>
      <c r="O18" s="61">
        <v>559</v>
      </c>
      <c r="P18" s="61">
        <v>97</v>
      </c>
      <c r="Q18" s="61">
        <v>1869</v>
      </c>
      <c r="R18" s="62">
        <v>839</v>
      </c>
      <c r="S18" s="62">
        <v>50</v>
      </c>
      <c r="T18" s="62">
        <v>442</v>
      </c>
      <c r="U18" s="62">
        <v>1331</v>
      </c>
      <c r="V18" s="40">
        <v>8312</v>
      </c>
      <c r="W18" s="40">
        <v>378</v>
      </c>
      <c r="X18" s="40">
        <v>6376</v>
      </c>
      <c r="Y18" s="40">
        <v>15066</v>
      </c>
      <c r="Z18" s="35">
        <v>6727</v>
      </c>
      <c r="AA18" s="35">
        <v>522</v>
      </c>
      <c r="AB18" s="35">
        <v>620</v>
      </c>
      <c r="AC18" s="35">
        <v>7869</v>
      </c>
      <c r="AD18" s="36">
        <v>7894</v>
      </c>
      <c r="AE18" s="36">
        <v>924</v>
      </c>
      <c r="AF18" s="36">
        <v>13957</v>
      </c>
      <c r="AG18" s="36">
        <v>22775</v>
      </c>
      <c r="AH18" s="37">
        <v>2159</v>
      </c>
      <c r="AI18" s="37">
        <v>1199</v>
      </c>
      <c r="AJ18" s="37">
        <v>1641</v>
      </c>
      <c r="AK18" s="37">
        <v>4999</v>
      </c>
    </row>
    <row r="19" spans="1:37" s="100" customFormat="1" x14ac:dyDescent="0.3">
      <c r="A19" s="39" t="s">
        <v>14</v>
      </c>
      <c r="B19" s="84">
        <v>2263023</v>
      </c>
      <c r="C19" s="84">
        <v>394029</v>
      </c>
      <c r="D19" s="85">
        <v>970446</v>
      </c>
      <c r="E19" s="86">
        <v>3627498</v>
      </c>
      <c r="F19" s="87">
        <v>259323</v>
      </c>
      <c r="G19" s="87">
        <v>16819</v>
      </c>
      <c r="H19" s="87">
        <v>12781</v>
      </c>
      <c r="I19" s="87">
        <v>288923</v>
      </c>
      <c r="J19" s="88">
        <v>633770</v>
      </c>
      <c r="K19" s="88">
        <v>166333</v>
      </c>
      <c r="L19" s="88">
        <v>213688</v>
      </c>
      <c r="M19" s="88">
        <v>1013791</v>
      </c>
      <c r="N19" s="89">
        <v>126302</v>
      </c>
      <c r="O19" s="89">
        <v>9124</v>
      </c>
      <c r="P19" s="89">
        <v>4251</v>
      </c>
      <c r="Q19" s="89">
        <v>139677</v>
      </c>
      <c r="R19" s="90">
        <v>37604</v>
      </c>
      <c r="S19" s="90">
        <v>21830</v>
      </c>
      <c r="T19" s="90">
        <v>24202</v>
      </c>
      <c r="U19" s="90">
        <v>83636</v>
      </c>
      <c r="V19" s="96">
        <v>742805</v>
      </c>
      <c r="W19" s="96">
        <v>102818</v>
      </c>
      <c r="X19" s="96">
        <v>431466</v>
      </c>
      <c r="Y19" s="96">
        <v>1277089</v>
      </c>
      <c r="Z19" s="97">
        <v>215120</v>
      </c>
      <c r="AA19" s="97">
        <v>16530</v>
      </c>
      <c r="AB19" s="97">
        <v>61923</v>
      </c>
      <c r="AC19" s="97">
        <v>293573</v>
      </c>
      <c r="AD19" s="98">
        <v>185031</v>
      </c>
      <c r="AE19" s="98">
        <v>52483</v>
      </c>
      <c r="AF19" s="98">
        <v>190419</v>
      </c>
      <c r="AG19" s="98">
        <v>427933</v>
      </c>
      <c r="AH19" s="99">
        <v>63068</v>
      </c>
      <c r="AI19" s="99">
        <v>8090</v>
      </c>
      <c r="AJ19" s="99">
        <v>31718</v>
      </c>
      <c r="AK19" s="99">
        <v>102876</v>
      </c>
    </row>
    <row r="20" spans="1:37" s="38" customFormat="1" x14ac:dyDescent="0.3">
      <c r="A20" s="39"/>
      <c r="B20" s="44"/>
      <c r="C20" s="44"/>
      <c r="D20" s="45"/>
      <c r="E20" s="46"/>
      <c r="F20" s="59"/>
      <c r="G20" s="59"/>
      <c r="H20" s="59"/>
      <c r="I20" s="59"/>
      <c r="J20" s="60"/>
      <c r="K20" s="60"/>
      <c r="L20" s="60"/>
      <c r="M20" s="60"/>
      <c r="N20" s="61"/>
      <c r="O20" s="61"/>
      <c r="P20" s="61"/>
      <c r="Q20" s="61"/>
      <c r="R20" s="62"/>
      <c r="S20" s="62"/>
      <c r="T20" s="62"/>
      <c r="U20" s="62"/>
      <c r="V20" s="40"/>
      <c r="W20" s="40"/>
      <c r="X20" s="40"/>
      <c r="Y20" s="40"/>
      <c r="Z20" s="35"/>
      <c r="AA20" s="35"/>
      <c r="AB20" s="35"/>
      <c r="AC20" s="35"/>
      <c r="AD20" s="36"/>
      <c r="AE20" s="36"/>
      <c r="AF20" s="36"/>
      <c r="AG20" s="36"/>
      <c r="AH20" s="37"/>
      <c r="AI20" s="37"/>
      <c r="AJ20" s="37"/>
      <c r="AK20" s="37"/>
    </row>
    <row r="21" spans="1:37" s="38" customFormat="1" x14ac:dyDescent="0.3">
      <c r="A21" s="39" t="s">
        <v>15</v>
      </c>
      <c r="B21" s="44"/>
      <c r="C21" s="44"/>
      <c r="D21" s="44"/>
      <c r="E21" s="45"/>
      <c r="F21" s="59"/>
      <c r="G21" s="59"/>
      <c r="H21" s="59"/>
      <c r="I21" s="59"/>
      <c r="J21" s="60"/>
      <c r="K21" s="60"/>
      <c r="L21" s="60"/>
      <c r="M21" s="60"/>
      <c r="N21" s="61"/>
      <c r="O21" s="61"/>
      <c r="P21" s="61"/>
      <c r="Q21" s="61"/>
      <c r="R21" s="62"/>
      <c r="S21" s="62"/>
      <c r="T21" s="62"/>
      <c r="U21" s="62"/>
      <c r="V21" s="40"/>
      <c r="W21" s="40"/>
      <c r="X21" s="40"/>
      <c r="Y21" s="40"/>
      <c r="Z21" s="35"/>
      <c r="AA21" s="35"/>
      <c r="AB21" s="35"/>
      <c r="AC21" s="35"/>
      <c r="AD21" s="36"/>
      <c r="AE21" s="36"/>
      <c r="AF21" s="36"/>
      <c r="AG21" s="36"/>
      <c r="AH21" s="37"/>
      <c r="AI21" s="37"/>
      <c r="AJ21" s="37"/>
      <c r="AK21" s="37"/>
    </row>
    <row r="22" spans="1:37" s="38" customFormat="1" x14ac:dyDescent="0.3">
      <c r="A22" s="34" t="s">
        <v>16</v>
      </c>
      <c r="B22" s="44">
        <v>265149</v>
      </c>
      <c r="C22" s="44">
        <v>43450</v>
      </c>
      <c r="D22" s="45">
        <v>91732</v>
      </c>
      <c r="E22" s="46">
        <v>400331</v>
      </c>
      <c r="F22" s="59">
        <v>28161</v>
      </c>
      <c r="G22" s="59">
        <v>1316</v>
      </c>
      <c r="H22" s="59">
        <v>521</v>
      </c>
      <c r="I22" s="59">
        <v>29998</v>
      </c>
      <c r="J22" s="60">
        <v>147792</v>
      </c>
      <c r="K22" s="60">
        <v>41605</v>
      </c>
      <c r="L22" s="60">
        <v>72823</v>
      </c>
      <c r="M22" s="60">
        <v>262220</v>
      </c>
      <c r="N22" s="61">
        <v>48529</v>
      </c>
      <c r="O22" s="61">
        <v>105</v>
      </c>
      <c r="P22" s="61">
        <v>97</v>
      </c>
      <c r="Q22" s="61">
        <v>48731</v>
      </c>
      <c r="R22" s="62">
        <v>8057</v>
      </c>
      <c r="S22" s="62">
        <v>0</v>
      </c>
      <c r="T22" s="62">
        <v>13966</v>
      </c>
      <c r="U22" s="62">
        <v>22023</v>
      </c>
      <c r="V22" s="40">
        <v>26828</v>
      </c>
      <c r="W22" s="40">
        <v>263</v>
      </c>
      <c r="X22" s="40">
        <v>2922</v>
      </c>
      <c r="Y22" s="40">
        <v>30013</v>
      </c>
      <c r="Z22" s="35">
        <v>2237</v>
      </c>
      <c r="AA22" s="35">
        <v>6</v>
      </c>
      <c r="AB22" s="35">
        <v>443</v>
      </c>
      <c r="AC22" s="35">
        <v>2686</v>
      </c>
      <c r="AD22" s="36">
        <v>3046</v>
      </c>
      <c r="AE22" s="36">
        <v>122</v>
      </c>
      <c r="AF22" s="36">
        <v>769</v>
      </c>
      <c r="AG22" s="36">
        <v>3937</v>
      </c>
      <c r="AH22" s="37">
        <v>499</v>
      </c>
      <c r="AI22" s="37">
        <v>33</v>
      </c>
      <c r="AJ22" s="37">
        <v>191</v>
      </c>
      <c r="AK22" s="37">
        <v>723</v>
      </c>
    </row>
    <row r="23" spans="1:37" s="38" customFormat="1" x14ac:dyDescent="0.3">
      <c r="A23" s="34" t="s">
        <v>17</v>
      </c>
      <c r="B23" s="44">
        <v>100577</v>
      </c>
      <c r="C23" s="44">
        <v>13269</v>
      </c>
      <c r="D23" s="45">
        <v>16349</v>
      </c>
      <c r="E23" s="46">
        <v>130195</v>
      </c>
      <c r="F23" s="59">
        <v>47858</v>
      </c>
      <c r="G23" s="59">
        <v>932</v>
      </c>
      <c r="H23" s="59">
        <v>37</v>
      </c>
      <c r="I23" s="59">
        <v>48827</v>
      </c>
      <c r="J23" s="60">
        <v>42300</v>
      </c>
      <c r="K23" s="60">
        <v>12278</v>
      </c>
      <c r="L23" s="60">
        <v>14945</v>
      </c>
      <c r="M23" s="60">
        <v>69523</v>
      </c>
      <c r="N23" s="61">
        <v>1</v>
      </c>
      <c r="O23" s="61">
        <v>1</v>
      </c>
      <c r="P23" s="61">
        <v>1</v>
      </c>
      <c r="Q23" s="61">
        <v>3</v>
      </c>
      <c r="R23" s="62">
        <v>4131</v>
      </c>
      <c r="S23" s="62">
        <v>0</v>
      </c>
      <c r="T23" s="62">
        <v>1174</v>
      </c>
      <c r="U23" s="62">
        <v>5305</v>
      </c>
      <c r="V23" s="40">
        <v>5101</v>
      </c>
      <c r="W23" s="40">
        <v>9</v>
      </c>
      <c r="X23" s="40">
        <v>0</v>
      </c>
      <c r="Y23" s="40">
        <v>5110</v>
      </c>
      <c r="Z23" s="35">
        <v>336</v>
      </c>
      <c r="AA23" s="35">
        <v>0</v>
      </c>
      <c r="AB23" s="35">
        <v>25</v>
      </c>
      <c r="AC23" s="35">
        <v>361</v>
      </c>
      <c r="AD23" s="36">
        <v>838</v>
      </c>
      <c r="AE23" s="36">
        <v>48</v>
      </c>
      <c r="AF23" s="36">
        <v>168</v>
      </c>
      <c r="AG23" s="36">
        <v>1054</v>
      </c>
      <c r="AH23" s="37">
        <v>12</v>
      </c>
      <c r="AI23" s="37">
        <v>0</v>
      </c>
      <c r="AJ23" s="37">
        <v>0</v>
      </c>
      <c r="AK23" s="37">
        <v>12</v>
      </c>
    </row>
    <row r="24" spans="1:37" s="38" customFormat="1" x14ac:dyDescent="0.3">
      <c r="A24" s="34" t="s">
        <v>18</v>
      </c>
      <c r="B24" s="44">
        <v>599618</v>
      </c>
      <c r="C24" s="44">
        <v>113745</v>
      </c>
      <c r="D24" s="45">
        <v>259795</v>
      </c>
      <c r="E24" s="46">
        <v>973158</v>
      </c>
      <c r="F24" s="59">
        <v>80507</v>
      </c>
      <c r="G24" s="59">
        <v>1775</v>
      </c>
      <c r="H24" s="59">
        <v>2767</v>
      </c>
      <c r="I24" s="59">
        <v>85049</v>
      </c>
      <c r="J24" s="60">
        <v>207460</v>
      </c>
      <c r="K24" s="60">
        <v>34169</v>
      </c>
      <c r="L24" s="60">
        <v>64139</v>
      </c>
      <c r="M24" s="60">
        <v>305768</v>
      </c>
      <c r="N24" s="61">
        <v>613</v>
      </c>
      <c r="O24" s="61">
        <v>26</v>
      </c>
      <c r="P24" s="61">
        <v>1</v>
      </c>
      <c r="Q24" s="61">
        <v>640</v>
      </c>
      <c r="R24" s="62">
        <v>1142</v>
      </c>
      <c r="S24" s="62">
        <v>2811</v>
      </c>
      <c r="T24" s="62">
        <v>247</v>
      </c>
      <c r="U24" s="62">
        <v>4200</v>
      </c>
      <c r="V24" s="40">
        <v>285111</v>
      </c>
      <c r="W24" s="40">
        <v>72147</v>
      </c>
      <c r="X24" s="40">
        <v>191221</v>
      </c>
      <c r="Y24" s="40">
        <v>548479</v>
      </c>
      <c r="Z24" s="35">
        <v>17160</v>
      </c>
      <c r="AA24" s="35">
        <v>433</v>
      </c>
      <c r="AB24" s="35">
        <v>298</v>
      </c>
      <c r="AC24" s="35">
        <v>17891</v>
      </c>
      <c r="AD24" s="36">
        <v>6486</v>
      </c>
      <c r="AE24" s="36">
        <v>2016</v>
      </c>
      <c r="AF24" s="36">
        <v>986</v>
      </c>
      <c r="AG24" s="36">
        <v>9488</v>
      </c>
      <c r="AH24" s="37">
        <v>1139</v>
      </c>
      <c r="AI24" s="37">
        <v>368</v>
      </c>
      <c r="AJ24" s="37">
        <v>136</v>
      </c>
      <c r="AK24" s="37">
        <v>1643</v>
      </c>
    </row>
    <row r="25" spans="1:37" s="100" customFormat="1" x14ac:dyDescent="0.3">
      <c r="A25" s="39" t="s">
        <v>19</v>
      </c>
      <c r="B25" s="84">
        <v>965344</v>
      </c>
      <c r="C25" s="84">
        <v>170464</v>
      </c>
      <c r="D25" s="85">
        <v>367876</v>
      </c>
      <c r="E25" s="86">
        <v>1503684</v>
      </c>
      <c r="F25" s="87">
        <v>156526</v>
      </c>
      <c r="G25" s="87">
        <v>4023</v>
      </c>
      <c r="H25" s="87">
        <v>3325</v>
      </c>
      <c r="I25" s="87">
        <v>163874</v>
      </c>
      <c r="J25" s="88">
        <v>397552</v>
      </c>
      <c r="K25" s="88">
        <v>88052</v>
      </c>
      <c r="L25" s="88">
        <v>151907</v>
      </c>
      <c r="M25" s="88">
        <v>637511</v>
      </c>
      <c r="N25" s="89">
        <v>49143</v>
      </c>
      <c r="O25" s="89">
        <v>132</v>
      </c>
      <c r="P25" s="89">
        <v>99</v>
      </c>
      <c r="Q25" s="89">
        <v>49374</v>
      </c>
      <c r="R25" s="90">
        <v>13330</v>
      </c>
      <c r="S25" s="90">
        <v>2811</v>
      </c>
      <c r="T25" s="90">
        <v>15387</v>
      </c>
      <c r="U25" s="90">
        <v>31528</v>
      </c>
      <c r="V25" s="96">
        <v>317040</v>
      </c>
      <c r="W25" s="96">
        <v>72419</v>
      </c>
      <c r="X25" s="96">
        <v>194143</v>
      </c>
      <c r="Y25" s="96">
        <v>583602</v>
      </c>
      <c r="Z25" s="97">
        <v>19733</v>
      </c>
      <c r="AA25" s="97">
        <v>439</v>
      </c>
      <c r="AB25" s="97">
        <v>766</v>
      </c>
      <c r="AC25" s="97">
        <v>20938</v>
      </c>
      <c r="AD25" s="98">
        <v>10370</v>
      </c>
      <c r="AE25" s="98">
        <v>2186</v>
      </c>
      <c r="AF25" s="98">
        <v>1923</v>
      </c>
      <c r="AG25" s="98">
        <v>14479</v>
      </c>
      <c r="AH25" s="99">
        <v>1650</v>
      </c>
      <c r="AI25" s="99">
        <v>401</v>
      </c>
      <c r="AJ25" s="99">
        <v>327</v>
      </c>
      <c r="AK25" s="99">
        <v>2378</v>
      </c>
    </row>
    <row r="26" spans="1:37" s="38" customFormat="1" x14ac:dyDescent="0.3">
      <c r="A26" s="34" t="s">
        <v>4</v>
      </c>
      <c r="B26" s="44">
        <v>259144</v>
      </c>
      <c r="C26" s="44">
        <v>39424</v>
      </c>
      <c r="D26" s="45">
        <v>89378</v>
      </c>
      <c r="E26" s="46">
        <v>387946</v>
      </c>
      <c r="F26" s="59">
        <v>28911</v>
      </c>
      <c r="G26" s="59">
        <v>1161</v>
      </c>
      <c r="H26" s="59">
        <v>538</v>
      </c>
      <c r="I26" s="59">
        <v>30610</v>
      </c>
      <c r="J26" s="60">
        <v>144463</v>
      </c>
      <c r="K26" s="60">
        <v>37783</v>
      </c>
      <c r="L26" s="60">
        <v>70327</v>
      </c>
      <c r="M26" s="60">
        <v>252573</v>
      </c>
      <c r="N26" s="61">
        <v>43282</v>
      </c>
      <c r="O26" s="61">
        <v>102</v>
      </c>
      <c r="P26" s="61">
        <v>91</v>
      </c>
      <c r="Q26" s="61">
        <v>43475</v>
      </c>
      <c r="R26" s="62">
        <v>8177</v>
      </c>
      <c r="S26" s="62">
        <v>0</v>
      </c>
      <c r="T26" s="62">
        <v>14155</v>
      </c>
      <c r="U26" s="62">
        <v>22332</v>
      </c>
      <c r="V26" s="40">
        <v>28439</v>
      </c>
      <c r="W26" s="40">
        <v>218</v>
      </c>
      <c r="X26" s="40">
        <v>2913</v>
      </c>
      <c r="Y26" s="40">
        <v>31570</v>
      </c>
      <c r="Z26" s="35">
        <v>2298</v>
      </c>
      <c r="AA26" s="35">
        <v>6</v>
      </c>
      <c r="AB26" s="35">
        <v>394</v>
      </c>
      <c r="AC26" s="35">
        <v>2698</v>
      </c>
      <c r="AD26" s="36">
        <v>3047</v>
      </c>
      <c r="AE26" s="36">
        <v>121</v>
      </c>
      <c r="AF26" s="36">
        <v>768</v>
      </c>
      <c r="AG26" s="36">
        <v>3936</v>
      </c>
      <c r="AH26" s="37">
        <v>527</v>
      </c>
      <c r="AI26" s="37">
        <v>33</v>
      </c>
      <c r="AJ26" s="37">
        <v>192</v>
      </c>
      <c r="AK26" s="37">
        <v>752</v>
      </c>
    </row>
    <row r="27" spans="1:37" s="38" customFormat="1" x14ac:dyDescent="0.3">
      <c r="A27" s="34" t="s">
        <v>20</v>
      </c>
      <c r="B27" s="44">
        <v>102753</v>
      </c>
      <c r="C27" s="44">
        <v>13518</v>
      </c>
      <c r="D27" s="45">
        <v>16498</v>
      </c>
      <c r="E27" s="46">
        <v>132769</v>
      </c>
      <c r="F27" s="59">
        <v>49917</v>
      </c>
      <c r="G27" s="59">
        <v>857</v>
      </c>
      <c r="H27" s="59">
        <v>40</v>
      </c>
      <c r="I27" s="59">
        <v>50814</v>
      </c>
      <c r="J27" s="60">
        <v>42969</v>
      </c>
      <c r="K27" s="60">
        <v>12595</v>
      </c>
      <c r="L27" s="60">
        <v>14967</v>
      </c>
      <c r="M27" s="60">
        <v>70531</v>
      </c>
      <c r="N27" s="61">
        <v>1</v>
      </c>
      <c r="O27" s="61">
        <v>1</v>
      </c>
      <c r="P27" s="61">
        <v>3</v>
      </c>
      <c r="Q27" s="61">
        <v>5</v>
      </c>
      <c r="R27" s="62">
        <v>4136</v>
      </c>
      <c r="S27" s="62">
        <v>0</v>
      </c>
      <c r="T27" s="62">
        <v>1290</v>
      </c>
      <c r="U27" s="62">
        <v>5426</v>
      </c>
      <c r="V27" s="40">
        <v>4418</v>
      </c>
      <c r="W27" s="40">
        <v>17</v>
      </c>
      <c r="X27" s="40">
        <v>0</v>
      </c>
      <c r="Y27" s="40">
        <v>4435</v>
      </c>
      <c r="Z27" s="35">
        <v>300</v>
      </c>
      <c r="AA27" s="35">
        <v>0</v>
      </c>
      <c r="AB27" s="35">
        <v>30</v>
      </c>
      <c r="AC27" s="35">
        <v>330</v>
      </c>
      <c r="AD27" s="36">
        <v>1000</v>
      </c>
      <c r="AE27" s="36">
        <v>48</v>
      </c>
      <c r="AF27" s="36">
        <v>168</v>
      </c>
      <c r="AG27" s="36">
        <v>1216</v>
      </c>
      <c r="AH27" s="37">
        <v>12</v>
      </c>
      <c r="AI27" s="37">
        <v>0</v>
      </c>
      <c r="AJ27" s="37">
        <v>0</v>
      </c>
      <c r="AK27" s="37">
        <v>12</v>
      </c>
    </row>
    <row r="28" spans="1:37" s="38" customFormat="1" x14ac:dyDescent="0.3">
      <c r="A28" s="34" t="s">
        <v>21</v>
      </c>
      <c r="B28" s="44">
        <v>600235</v>
      </c>
      <c r="C28" s="44">
        <v>116857</v>
      </c>
      <c r="D28" s="45">
        <v>261322</v>
      </c>
      <c r="E28" s="46">
        <v>978414</v>
      </c>
      <c r="F28" s="59">
        <v>79203</v>
      </c>
      <c r="G28" s="59">
        <v>1991</v>
      </c>
      <c r="H28" s="59">
        <v>3409</v>
      </c>
      <c r="I28" s="59">
        <v>84603</v>
      </c>
      <c r="J28" s="60">
        <v>205677</v>
      </c>
      <c r="K28" s="60">
        <v>38175</v>
      </c>
      <c r="L28" s="60">
        <v>66684</v>
      </c>
      <c r="M28" s="60">
        <v>310536</v>
      </c>
      <c r="N28" s="61">
        <v>468</v>
      </c>
      <c r="O28" s="61">
        <v>23</v>
      </c>
      <c r="P28" s="61">
        <v>169</v>
      </c>
      <c r="Q28" s="61">
        <v>660</v>
      </c>
      <c r="R28" s="62">
        <v>1295</v>
      </c>
      <c r="S28" s="62">
        <v>2811</v>
      </c>
      <c r="T28" s="62">
        <v>248</v>
      </c>
      <c r="U28" s="62">
        <v>4354</v>
      </c>
      <c r="V28" s="40">
        <v>289136</v>
      </c>
      <c r="W28" s="40">
        <v>71542</v>
      </c>
      <c r="X28" s="40">
        <v>189342</v>
      </c>
      <c r="Y28" s="40">
        <v>550020</v>
      </c>
      <c r="Z28" s="35">
        <v>16452</v>
      </c>
      <c r="AA28" s="35">
        <v>374</v>
      </c>
      <c r="AB28" s="35">
        <v>333</v>
      </c>
      <c r="AC28" s="35">
        <v>17159</v>
      </c>
      <c r="AD28" s="36">
        <v>6876</v>
      </c>
      <c r="AE28" s="36">
        <v>1593</v>
      </c>
      <c r="AF28" s="36">
        <v>1004</v>
      </c>
      <c r="AG28" s="36">
        <v>9473</v>
      </c>
      <c r="AH28" s="37">
        <v>1128</v>
      </c>
      <c r="AI28" s="37">
        <v>348</v>
      </c>
      <c r="AJ28" s="37">
        <v>133</v>
      </c>
      <c r="AK28" s="37">
        <v>1609</v>
      </c>
    </row>
    <row r="29" spans="1:37" s="100" customFormat="1" x14ac:dyDescent="0.3">
      <c r="A29" s="39" t="s">
        <v>22</v>
      </c>
      <c r="B29" s="84">
        <v>962132</v>
      </c>
      <c r="C29" s="84">
        <v>169799</v>
      </c>
      <c r="D29" s="85">
        <v>367198</v>
      </c>
      <c r="E29" s="86">
        <v>1499129</v>
      </c>
      <c r="F29" s="87">
        <v>158031</v>
      </c>
      <c r="G29" s="87">
        <v>4009</v>
      </c>
      <c r="H29" s="87">
        <v>3987</v>
      </c>
      <c r="I29" s="87">
        <v>166027</v>
      </c>
      <c r="J29" s="88">
        <v>393109</v>
      </c>
      <c r="K29" s="88">
        <v>88553</v>
      </c>
      <c r="L29" s="88">
        <v>151978</v>
      </c>
      <c r="M29" s="88">
        <v>633640</v>
      </c>
      <c r="N29" s="89">
        <v>43751</v>
      </c>
      <c r="O29" s="89">
        <v>126</v>
      </c>
      <c r="P29" s="89">
        <v>263</v>
      </c>
      <c r="Q29" s="89">
        <v>44140</v>
      </c>
      <c r="R29" s="90">
        <v>13608</v>
      </c>
      <c r="S29" s="90">
        <v>2811</v>
      </c>
      <c r="T29" s="90">
        <v>15693</v>
      </c>
      <c r="U29" s="90">
        <v>32112</v>
      </c>
      <c r="V29" s="96">
        <v>321993</v>
      </c>
      <c r="W29" s="96">
        <v>71777</v>
      </c>
      <c r="X29" s="96">
        <v>192255</v>
      </c>
      <c r="Y29" s="96">
        <v>586025</v>
      </c>
      <c r="Z29" s="97">
        <v>19050</v>
      </c>
      <c r="AA29" s="97">
        <v>380</v>
      </c>
      <c r="AB29" s="97">
        <v>757</v>
      </c>
      <c r="AC29" s="97">
        <v>20187</v>
      </c>
      <c r="AD29" s="98">
        <v>10923</v>
      </c>
      <c r="AE29" s="98">
        <v>1762</v>
      </c>
      <c r="AF29" s="98">
        <v>1940</v>
      </c>
      <c r="AG29" s="98">
        <v>14625</v>
      </c>
      <c r="AH29" s="99">
        <v>1667</v>
      </c>
      <c r="AI29" s="99">
        <v>381</v>
      </c>
      <c r="AJ29" s="99">
        <v>325</v>
      </c>
      <c r="AK29" s="99">
        <v>2373</v>
      </c>
    </row>
    <row r="30" spans="1:37" s="38" customFormat="1" x14ac:dyDescent="0.3">
      <c r="A30" s="39"/>
      <c r="B30" s="44"/>
      <c r="C30" s="44"/>
      <c r="D30" s="45"/>
      <c r="E30" s="46"/>
      <c r="F30" s="59"/>
      <c r="G30" s="59"/>
      <c r="H30" s="59"/>
      <c r="I30" s="59"/>
      <c r="J30" s="60"/>
      <c r="K30" s="60"/>
      <c r="L30" s="60"/>
      <c r="M30" s="60"/>
      <c r="N30" s="61"/>
      <c r="O30" s="61"/>
      <c r="P30" s="61"/>
      <c r="Q30" s="61"/>
      <c r="R30" s="62"/>
      <c r="S30" s="62"/>
      <c r="T30" s="62"/>
      <c r="U30" s="62"/>
      <c r="V30" s="40"/>
      <c r="W30" s="40"/>
      <c r="X30" s="40"/>
      <c r="Y30" s="40"/>
      <c r="Z30" s="35"/>
      <c r="AA30" s="35"/>
      <c r="AB30" s="35"/>
      <c r="AC30" s="35"/>
      <c r="AD30" s="36"/>
      <c r="AE30" s="36"/>
      <c r="AF30" s="36"/>
      <c r="AG30" s="36"/>
      <c r="AH30" s="37"/>
      <c r="AI30" s="37"/>
      <c r="AJ30" s="37"/>
      <c r="AK30" s="37"/>
    </row>
    <row r="31" spans="1:37" s="38" customFormat="1" x14ac:dyDescent="0.3">
      <c r="A31" s="39" t="s">
        <v>23</v>
      </c>
      <c r="B31" s="44"/>
      <c r="C31" s="44"/>
      <c r="D31" s="44"/>
      <c r="E31" s="45"/>
      <c r="F31" s="59"/>
      <c r="G31" s="59"/>
      <c r="H31" s="59"/>
      <c r="I31" s="59"/>
      <c r="J31" s="60"/>
      <c r="K31" s="60"/>
      <c r="L31" s="60"/>
      <c r="M31" s="60"/>
      <c r="N31" s="61"/>
      <c r="O31" s="61"/>
      <c r="P31" s="61"/>
      <c r="Q31" s="61"/>
      <c r="R31" s="62"/>
      <c r="S31" s="62"/>
      <c r="T31" s="62"/>
      <c r="U31" s="62"/>
      <c r="V31" s="40"/>
      <c r="W31" s="40"/>
      <c r="X31" s="40"/>
      <c r="Y31" s="40"/>
      <c r="Z31" s="35"/>
      <c r="AA31" s="35"/>
      <c r="AB31" s="35"/>
      <c r="AC31" s="35"/>
      <c r="AD31" s="36"/>
      <c r="AE31" s="36"/>
      <c r="AF31" s="36"/>
      <c r="AG31" s="36"/>
      <c r="AH31" s="37"/>
      <c r="AI31" s="37"/>
      <c r="AJ31" s="37"/>
      <c r="AK31" s="37"/>
    </row>
    <row r="32" spans="1:37" s="38" customFormat="1" x14ac:dyDescent="0.3">
      <c r="A32" s="34" t="s">
        <v>24</v>
      </c>
      <c r="B32" s="44">
        <v>1355450</v>
      </c>
      <c r="C32" s="44">
        <v>225653</v>
      </c>
      <c r="D32" s="44">
        <v>512906</v>
      </c>
      <c r="E32" s="46">
        <v>2094009</v>
      </c>
      <c r="F32" s="59">
        <v>107206</v>
      </c>
      <c r="G32" s="59">
        <v>5676</v>
      </c>
      <c r="H32" s="59">
        <v>5782</v>
      </c>
      <c r="I32" s="59">
        <v>118664</v>
      </c>
      <c r="J32" s="60">
        <v>436832</v>
      </c>
      <c r="K32" s="60">
        <v>106688</v>
      </c>
      <c r="L32" s="60">
        <v>116086</v>
      </c>
      <c r="M32" s="60">
        <v>659606</v>
      </c>
      <c r="N32" s="61">
        <v>64576</v>
      </c>
      <c r="O32" s="61">
        <v>319</v>
      </c>
      <c r="P32" s="61">
        <v>1411</v>
      </c>
      <c r="Q32" s="61">
        <v>66306</v>
      </c>
      <c r="R32" s="62">
        <v>22360</v>
      </c>
      <c r="S32" s="62">
        <v>16290</v>
      </c>
      <c r="T32" s="62">
        <v>12719</v>
      </c>
      <c r="U32" s="62">
        <v>51369</v>
      </c>
      <c r="V32" s="40">
        <v>584049</v>
      </c>
      <c r="W32" s="40">
        <v>69066</v>
      </c>
      <c r="X32" s="40">
        <v>303427</v>
      </c>
      <c r="Y32" s="40">
        <v>956542</v>
      </c>
      <c r="Z32" s="35">
        <v>87282</v>
      </c>
      <c r="AA32" s="35">
        <v>8988</v>
      </c>
      <c r="AB32" s="35">
        <v>27528</v>
      </c>
      <c r="AC32" s="35">
        <v>123798</v>
      </c>
      <c r="AD32" s="36">
        <v>38683</v>
      </c>
      <c r="AE32" s="36">
        <v>17595</v>
      </c>
      <c r="AF32" s="36">
        <v>42065</v>
      </c>
      <c r="AG32" s="36">
        <v>98343</v>
      </c>
      <c r="AH32" s="37">
        <v>14462</v>
      </c>
      <c r="AI32" s="37">
        <v>1031</v>
      </c>
      <c r="AJ32" s="37">
        <v>3888</v>
      </c>
      <c r="AK32" s="37">
        <v>19381</v>
      </c>
    </row>
    <row r="33" spans="1:37" s="38" customFormat="1" x14ac:dyDescent="0.3">
      <c r="A33" s="34" t="s">
        <v>47</v>
      </c>
      <c r="B33" s="44">
        <v>241069</v>
      </c>
      <c r="C33" s="44">
        <v>51241</v>
      </c>
      <c r="D33" s="44">
        <v>171909</v>
      </c>
      <c r="E33" s="46">
        <v>464219</v>
      </c>
      <c r="F33" s="59">
        <v>42615</v>
      </c>
      <c r="G33" s="59">
        <v>3562</v>
      </c>
      <c r="H33" s="59">
        <v>2276</v>
      </c>
      <c r="I33" s="59">
        <v>48453</v>
      </c>
      <c r="J33" s="60">
        <v>47142</v>
      </c>
      <c r="K33" s="60">
        <v>17411</v>
      </c>
      <c r="L33" s="60">
        <v>38797</v>
      </c>
      <c r="M33" s="60">
        <v>103350</v>
      </c>
      <c r="N33" s="61">
        <v>11061</v>
      </c>
      <c r="O33" s="61">
        <v>277</v>
      </c>
      <c r="P33" s="61">
        <v>598</v>
      </c>
      <c r="Q33" s="61">
        <v>11936</v>
      </c>
      <c r="R33" s="62">
        <v>4771</v>
      </c>
      <c r="S33" s="62">
        <v>4921</v>
      </c>
      <c r="T33" s="62">
        <v>4191</v>
      </c>
      <c r="U33" s="62">
        <v>13883</v>
      </c>
      <c r="V33" s="40">
        <v>45493</v>
      </c>
      <c r="W33" s="40">
        <v>5495</v>
      </c>
      <c r="X33" s="40">
        <v>48838</v>
      </c>
      <c r="Y33" s="40">
        <v>99826</v>
      </c>
      <c r="Z33" s="35">
        <v>31692</v>
      </c>
      <c r="AA33" s="35">
        <v>1093</v>
      </c>
      <c r="AB33" s="35">
        <v>10128</v>
      </c>
      <c r="AC33" s="35">
        <v>42913</v>
      </c>
      <c r="AD33" s="36">
        <v>43846</v>
      </c>
      <c r="AE33" s="36">
        <v>16343</v>
      </c>
      <c r="AF33" s="36">
        <v>55493</v>
      </c>
      <c r="AG33" s="36">
        <v>115682</v>
      </c>
      <c r="AH33" s="37">
        <v>14449</v>
      </c>
      <c r="AI33" s="37">
        <v>2139</v>
      </c>
      <c r="AJ33" s="37">
        <v>11588</v>
      </c>
      <c r="AK33" s="37">
        <v>28176</v>
      </c>
    </row>
    <row r="34" spans="1:37" s="38" customFormat="1" x14ac:dyDescent="0.3">
      <c r="A34" s="34" t="s">
        <v>25</v>
      </c>
      <c r="B34" s="44">
        <v>63183</v>
      </c>
      <c r="C34" s="44">
        <v>5347</v>
      </c>
      <c r="D34" s="44">
        <v>17680</v>
      </c>
      <c r="E34" s="46">
        <v>86210</v>
      </c>
      <c r="F34" s="59">
        <v>5713</v>
      </c>
      <c r="G34" s="59">
        <v>428</v>
      </c>
      <c r="H34" s="59">
        <v>337</v>
      </c>
      <c r="I34" s="59">
        <v>6478</v>
      </c>
      <c r="J34" s="60">
        <v>11850</v>
      </c>
      <c r="K34" s="60">
        <v>1333</v>
      </c>
      <c r="L34" s="60">
        <v>2837</v>
      </c>
      <c r="M34" s="60">
        <v>16020</v>
      </c>
      <c r="N34" s="61">
        <v>11927</v>
      </c>
      <c r="O34" s="61">
        <v>1447</v>
      </c>
      <c r="P34" s="61">
        <v>773</v>
      </c>
      <c r="Q34" s="61">
        <v>14147</v>
      </c>
      <c r="R34" s="62">
        <v>707</v>
      </c>
      <c r="S34" s="62">
        <v>357</v>
      </c>
      <c r="T34" s="62">
        <v>482</v>
      </c>
      <c r="U34" s="62">
        <v>1546</v>
      </c>
      <c r="V34" s="40">
        <v>8914</v>
      </c>
      <c r="W34" s="40">
        <v>273</v>
      </c>
      <c r="X34" s="40">
        <v>3765</v>
      </c>
      <c r="Y34" s="40">
        <v>12952</v>
      </c>
      <c r="Z34" s="35">
        <v>10741</v>
      </c>
      <c r="AA34" s="35">
        <v>184</v>
      </c>
      <c r="AB34" s="35">
        <v>873</v>
      </c>
      <c r="AC34" s="35">
        <v>11798</v>
      </c>
      <c r="AD34" s="36">
        <v>11439</v>
      </c>
      <c r="AE34" s="36">
        <v>1231</v>
      </c>
      <c r="AF34" s="36">
        <v>8515</v>
      </c>
      <c r="AG34" s="36">
        <v>21185</v>
      </c>
      <c r="AH34" s="37">
        <v>1892</v>
      </c>
      <c r="AI34" s="37">
        <v>94</v>
      </c>
      <c r="AJ34" s="37">
        <v>98</v>
      </c>
      <c r="AK34" s="37">
        <v>2084</v>
      </c>
    </row>
    <row r="35" spans="1:37" s="38" customFormat="1" x14ac:dyDescent="0.3">
      <c r="A35" s="34" t="s">
        <v>26</v>
      </c>
      <c r="B35" s="44">
        <v>9965</v>
      </c>
      <c r="C35" s="44">
        <v>1190</v>
      </c>
      <c r="D35" s="44">
        <v>3837</v>
      </c>
      <c r="E35" s="46">
        <v>14992</v>
      </c>
      <c r="F35" s="59">
        <v>2457</v>
      </c>
      <c r="G35" s="59">
        <v>43</v>
      </c>
      <c r="H35" s="59">
        <v>32</v>
      </c>
      <c r="I35" s="59">
        <v>2532</v>
      </c>
      <c r="J35" s="60">
        <v>3595</v>
      </c>
      <c r="K35" s="60">
        <v>730</v>
      </c>
      <c r="L35" s="60">
        <v>149</v>
      </c>
      <c r="M35" s="60">
        <v>4474</v>
      </c>
      <c r="N35" s="61">
        <v>0</v>
      </c>
      <c r="O35" s="61">
        <v>0</v>
      </c>
      <c r="P35" s="61">
        <v>0</v>
      </c>
      <c r="Q35" s="61">
        <v>0</v>
      </c>
      <c r="R35" s="62">
        <v>52</v>
      </c>
      <c r="S35" s="62">
        <v>212</v>
      </c>
      <c r="T35" s="62">
        <v>78</v>
      </c>
      <c r="U35" s="62">
        <v>342</v>
      </c>
      <c r="V35" s="40">
        <v>1723</v>
      </c>
      <c r="W35" s="40">
        <v>133</v>
      </c>
      <c r="X35" s="40">
        <v>2696</v>
      </c>
      <c r="Y35" s="40">
        <v>4552</v>
      </c>
      <c r="Z35" s="35">
        <v>118</v>
      </c>
      <c r="AA35" s="35">
        <v>45</v>
      </c>
      <c r="AB35" s="35">
        <v>71</v>
      </c>
      <c r="AC35" s="35">
        <v>234</v>
      </c>
      <c r="AD35" s="36">
        <v>1607</v>
      </c>
      <c r="AE35" s="36">
        <v>27</v>
      </c>
      <c r="AF35" s="36">
        <v>527</v>
      </c>
      <c r="AG35" s="36">
        <v>2161</v>
      </c>
      <c r="AH35" s="37">
        <v>413</v>
      </c>
      <c r="AI35" s="37">
        <v>0</v>
      </c>
      <c r="AJ35" s="37">
        <v>284</v>
      </c>
      <c r="AK35" s="37">
        <v>697</v>
      </c>
    </row>
    <row r="36" spans="1:37" s="38" customFormat="1" x14ac:dyDescent="0.3">
      <c r="A36" s="34" t="s">
        <v>27</v>
      </c>
      <c r="B36" s="44">
        <v>40364</v>
      </c>
      <c r="C36" s="44">
        <v>7924</v>
      </c>
      <c r="D36" s="44">
        <v>42285</v>
      </c>
      <c r="E36" s="46">
        <v>90573</v>
      </c>
      <c r="F36" s="59">
        <v>9594</v>
      </c>
      <c r="G36" s="59">
        <v>330</v>
      </c>
      <c r="H36" s="59">
        <v>355</v>
      </c>
      <c r="I36" s="59">
        <v>10279</v>
      </c>
      <c r="J36" s="60">
        <v>8251</v>
      </c>
      <c r="K36" s="60">
        <v>3362</v>
      </c>
      <c r="L36" s="60">
        <v>8259</v>
      </c>
      <c r="M36" s="60">
        <v>19872</v>
      </c>
      <c r="N36" s="61">
        <v>318</v>
      </c>
      <c r="O36" s="61">
        <v>128</v>
      </c>
      <c r="P36" s="61">
        <v>69</v>
      </c>
      <c r="Q36" s="61">
        <v>515</v>
      </c>
      <c r="R36" s="62">
        <v>234</v>
      </c>
      <c r="S36" s="62">
        <v>204</v>
      </c>
      <c r="T36" s="62">
        <v>408</v>
      </c>
      <c r="U36" s="62">
        <v>846</v>
      </c>
      <c r="V36" s="40">
        <v>10076</v>
      </c>
      <c r="W36" s="40">
        <v>2000</v>
      </c>
      <c r="X36" s="40">
        <v>12462</v>
      </c>
      <c r="Y36" s="40">
        <v>24538</v>
      </c>
      <c r="Z36" s="35">
        <v>5504</v>
      </c>
      <c r="AA36" s="35">
        <v>224</v>
      </c>
      <c r="AB36" s="35">
        <v>1691</v>
      </c>
      <c r="AC36" s="35">
        <v>7419</v>
      </c>
      <c r="AD36" s="36">
        <v>4578</v>
      </c>
      <c r="AE36" s="36">
        <v>1047</v>
      </c>
      <c r="AF36" s="36">
        <v>17744</v>
      </c>
      <c r="AG36" s="36">
        <v>23369</v>
      </c>
      <c r="AH36" s="37">
        <v>1809</v>
      </c>
      <c r="AI36" s="37">
        <v>629</v>
      </c>
      <c r="AJ36" s="37">
        <v>1297</v>
      </c>
      <c r="AK36" s="37">
        <v>3735</v>
      </c>
    </row>
    <row r="37" spans="1:37" s="38" customFormat="1" x14ac:dyDescent="0.3">
      <c r="A37" s="34" t="s">
        <v>28</v>
      </c>
      <c r="B37" s="44">
        <v>7482</v>
      </c>
      <c r="C37" s="44">
        <v>2152</v>
      </c>
      <c r="D37" s="44">
        <v>4543</v>
      </c>
      <c r="E37" s="46">
        <v>14177</v>
      </c>
      <c r="F37" s="59">
        <v>1267</v>
      </c>
      <c r="G37" s="59">
        <v>559</v>
      </c>
      <c r="H37" s="59">
        <v>371</v>
      </c>
      <c r="I37" s="59">
        <v>2197</v>
      </c>
      <c r="J37" s="60">
        <v>1515</v>
      </c>
      <c r="K37" s="60">
        <v>392</v>
      </c>
      <c r="L37" s="60">
        <v>1070</v>
      </c>
      <c r="M37" s="60">
        <v>2977</v>
      </c>
      <c r="N37" s="61">
        <v>113</v>
      </c>
      <c r="O37" s="61">
        <v>4</v>
      </c>
      <c r="P37" s="61">
        <v>21</v>
      </c>
      <c r="Q37" s="61">
        <v>138</v>
      </c>
      <c r="R37" s="62">
        <v>607</v>
      </c>
      <c r="S37" s="62">
        <v>9</v>
      </c>
      <c r="T37" s="62">
        <v>874</v>
      </c>
      <c r="U37" s="62">
        <v>1490</v>
      </c>
      <c r="V37" s="40">
        <v>746</v>
      </c>
      <c r="W37" s="40">
        <v>54</v>
      </c>
      <c r="X37" s="40">
        <v>823</v>
      </c>
      <c r="Y37" s="40">
        <v>1623</v>
      </c>
      <c r="Z37" s="35">
        <v>2160</v>
      </c>
      <c r="AA37" s="35">
        <v>779</v>
      </c>
      <c r="AB37" s="35">
        <v>668</v>
      </c>
      <c r="AC37" s="35">
        <v>3607</v>
      </c>
      <c r="AD37" s="36">
        <v>654</v>
      </c>
      <c r="AE37" s="36">
        <v>265</v>
      </c>
      <c r="AF37" s="36">
        <v>406</v>
      </c>
      <c r="AG37" s="36">
        <v>1325</v>
      </c>
      <c r="AH37" s="37">
        <v>420</v>
      </c>
      <c r="AI37" s="37">
        <v>90</v>
      </c>
      <c r="AJ37" s="37">
        <v>310</v>
      </c>
      <c r="AK37" s="37">
        <v>820</v>
      </c>
    </row>
    <row r="38" spans="1:37" s="38" customFormat="1" x14ac:dyDescent="0.3">
      <c r="A38" s="34" t="s">
        <v>29</v>
      </c>
      <c r="B38" s="44">
        <v>66381</v>
      </c>
      <c r="C38" s="44">
        <v>6934</v>
      </c>
      <c r="D38" s="44">
        <v>13404</v>
      </c>
      <c r="E38" s="46">
        <v>86719</v>
      </c>
      <c r="F38" s="59">
        <v>13402</v>
      </c>
      <c r="G38" s="59">
        <v>645</v>
      </c>
      <c r="H38" s="59">
        <v>672</v>
      </c>
      <c r="I38" s="59">
        <v>14719</v>
      </c>
      <c r="J38" s="60">
        <v>11425</v>
      </c>
      <c r="K38" s="60">
        <v>2397</v>
      </c>
      <c r="L38" s="60">
        <v>3688</v>
      </c>
      <c r="M38" s="60">
        <v>17510</v>
      </c>
      <c r="N38" s="61">
        <v>9241</v>
      </c>
      <c r="O38" s="61">
        <v>1070</v>
      </c>
      <c r="P38" s="61">
        <v>445</v>
      </c>
      <c r="Q38" s="61">
        <v>10756</v>
      </c>
      <c r="R38" s="62">
        <v>843</v>
      </c>
      <c r="S38" s="62">
        <v>294</v>
      </c>
      <c r="T38" s="62">
        <v>547</v>
      </c>
      <c r="U38" s="62">
        <v>1684</v>
      </c>
      <c r="V38" s="40">
        <v>9390</v>
      </c>
      <c r="W38" s="40">
        <v>1079</v>
      </c>
      <c r="X38" s="40">
        <v>2778</v>
      </c>
      <c r="Y38" s="40">
        <v>13247</v>
      </c>
      <c r="Z38" s="35">
        <v>15507</v>
      </c>
      <c r="AA38" s="35">
        <v>352</v>
      </c>
      <c r="AB38" s="35">
        <v>2608</v>
      </c>
      <c r="AC38" s="35">
        <v>18467</v>
      </c>
      <c r="AD38" s="36">
        <v>4796</v>
      </c>
      <c r="AE38" s="36">
        <v>952</v>
      </c>
      <c r="AF38" s="36">
        <v>2256</v>
      </c>
      <c r="AG38" s="36">
        <v>8004</v>
      </c>
      <c r="AH38" s="37">
        <v>1777</v>
      </c>
      <c r="AI38" s="37">
        <v>145</v>
      </c>
      <c r="AJ38" s="37">
        <v>410</v>
      </c>
      <c r="AK38" s="37">
        <v>2332</v>
      </c>
    </row>
    <row r="39" spans="1:37" s="38" customFormat="1" x14ac:dyDescent="0.3">
      <c r="A39" s="34" t="s">
        <v>52</v>
      </c>
      <c r="B39" s="44">
        <v>42961</v>
      </c>
      <c r="C39" s="44">
        <v>2531</v>
      </c>
      <c r="D39" s="44">
        <v>2817</v>
      </c>
      <c r="E39" s="46">
        <v>48309</v>
      </c>
      <c r="F39" s="59">
        <v>8313</v>
      </c>
      <c r="G39" s="59">
        <v>201</v>
      </c>
      <c r="H39" s="59">
        <v>39</v>
      </c>
      <c r="I39" s="59">
        <v>8553</v>
      </c>
      <c r="J39" s="60">
        <v>8951</v>
      </c>
      <c r="K39" s="60">
        <v>1011</v>
      </c>
      <c r="L39" s="60">
        <v>733</v>
      </c>
      <c r="M39" s="60">
        <v>10695</v>
      </c>
      <c r="N39" s="61">
        <v>12031</v>
      </c>
      <c r="O39" s="61">
        <v>119</v>
      </c>
      <c r="P39" s="61">
        <v>1</v>
      </c>
      <c r="Q39" s="61">
        <v>12151</v>
      </c>
      <c r="R39" s="62">
        <v>1917</v>
      </c>
      <c r="S39" s="62">
        <v>1</v>
      </c>
      <c r="T39" s="62">
        <v>0</v>
      </c>
      <c r="U39" s="62">
        <v>1918</v>
      </c>
      <c r="V39" s="40">
        <v>6063</v>
      </c>
      <c r="W39" s="40">
        <v>750</v>
      </c>
      <c r="X39" s="40">
        <v>1566</v>
      </c>
      <c r="Y39" s="40">
        <v>8379</v>
      </c>
      <c r="Z39" s="35">
        <v>1275</v>
      </c>
      <c r="AA39" s="35">
        <v>43</v>
      </c>
      <c r="AB39" s="35">
        <v>144</v>
      </c>
      <c r="AC39" s="35">
        <v>1462</v>
      </c>
      <c r="AD39" s="36">
        <v>3805</v>
      </c>
      <c r="AE39" s="36">
        <v>397</v>
      </c>
      <c r="AF39" s="36">
        <v>276</v>
      </c>
      <c r="AG39" s="36">
        <v>4478</v>
      </c>
      <c r="AH39" s="37">
        <v>606</v>
      </c>
      <c r="AI39" s="37">
        <v>9</v>
      </c>
      <c r="AJ39" s="37">
        <v>58</v>
      </c>
      <c r="AK39" s="37">
        <v>673</v>
      </c>
    </row>
    <row r="40" spans="1:37" s="38" customFormat="1" x14ac:dyDescent="0.3">
      <c r="A40" s="34" t="s">
        <v>30</v>
      </c>
      <c r="B40" s="44">
        <v>307296</v>
      </c>
      <c r="C40" s="44">
        <v>58543</v>
      </c>
      <c r="D40" s="44">
        <v>136245</v>
      </c>
      <c r="E40" s="46">
        <v>502084</v>
      </c>
      <c r="F40" s="59">
        <v>45716</v>
      </c>
      <c r="G40" s="59">
        <v>4396</v>
      </c>
      <c r="H40" s="59">
        <v>3731</v>
      </c>
      <c r="I40" s="59">
        <v>53843</v>
      </c>
      <c r="J40" s="60">
        <v>67319</v>
      </c>
      <c r="K40" s="60">
        <v>19075</v>
      </c>
      <c r="L40" s="60">
        <v>28295</v>
      </c>
      <c r="M40" s="60">
        <v>114689</v>
      </c>
      <c r="N40" s="61">
        <v>11702</v>
      </c>
      <c r="O40" s="61">
        <v>1392</v>
      </c>
      <c r="P40" s="61">
        <v>1048</v>
      </c>
      <c r="Q40" s="61">
        <v>14142</v>
      </c>
      <c r="R40" s="62">
        <v>5905</v>
      </c>
      <c r="S40" s="62">
        <v>1753</v>
      </c>
      <c r="T40" s="62">
        <v>3387</v>
      </c>
      <c r="U40" s="62">
        <v>11045</v>
      </c>
      <c r="V40" s="40">
        <v>58303</v>
      </c>
      <c r="W40" s="40">
        <v>17607</v>
      </c>
      <c r="X40" s="40">
        <v>30976</v>
      </c>
      <c r="Y40" s="40">
        <v>106886</v>
      </c>
      <c r="Z40" s="35">
        <v>51790</v>
      </c>
      <c r="AA40" s="35">
        <v>3400</v>
      </c>
      <c r="AB40" s="35">
        <v>13529</v>
      </c>
      <c r="AC40" s="35">
        <v>68719</v>
      </c>
      <c r="AD40" s="36">
        <v>44934</v>
      </c>
      <c r="AE40" s="36">
        <v>8597</v>
      </c>
      <c r="AF40" s="36">
        <v>45699</v>
      </c>
      <c r="AG40" s="36">
        <v>99230</v>
      </c>
      <c r="AH40" s="37">
        <v>21627</v>
      </c>
      <c r="AI40" s="37">
        <v>2323</v>
      </c>
      <c r="AJ40" s="37">
        <v>9580</v>
      </c>
      <c r="AK40" s="37">
        <v>33530</v>
      </c>
    </row>
    <row r="41" spans="1:37" s="100" customFormat="1" x14ac:dyDescent="0.3">
      <c r="A41" s="39" t="s">
        <v>31</v>
      </c>
      <c r="B41" s="84">
        <v>2134151</v>
      </c>
      <c r="C41" s="84">
        <v>361515</v>
      </c>
      <c r="D41" s="84">
        <v>905626</v>
      </c>
      <c r="E41" s="86">
        <v>3401292</v>
      </c>
      <c r="F41" s="87">
        <v>236283</v>
      </c>
      <c r="G41" s="87">
        <v>15840</v>
      </c>
      <c r="H41" s="87">
        <v>13595</v>
      </c>
      <c r="I41" s="87">
        <v>265718</v>
      </c>
      <c r="J41" s="88">
        <v>596880</v>
      </c>
      <c r="K41" s="88">
        <v>152399</v>
      </c>
      <c r="L41" s="88">
        <v>199914</v>
      </c>
      <c r="M41" s="88">
        <v>949193</v>
      </c>
      <c r="N41" s="89">
        <v>120969</v>
      </c>
      <c r="O41" s="89">
        <v>4756</v>
      </c>
      <c r="P41" s="89">
        <v>4366</v>
      </c>
      <c r="Q41" s="89">
        <v>130091</v>
      </c>
      <c r="R41" s="90">
        <v>37396</v>
      </c>
      <c r="S41" s="90">
        <v>24041</v>
      </c>
      <c r="T41" s="90">
        <v>22686</v>
      </c>
      <c r="U41" s="90">
        <v>84123</v>
      </c>
      <c r="V41" s="96">
        <v>724757</v>
      </c>
      <c r="W41" s="96">
        <v>96457</v>
      </c>
      <c r="X41" s="96">
        <v>407331</v>
      </c>
      <c r="Y41" s="96">
        <v>1228545</v>
      </c>
      <c r="Z41" s="97">
        <v>206069</v>
      </c>
      <c r="AA41" s="97">
        <v>15108</v>
      </c>
      <c r="AB41" s="97">
        <v>57240</v>
      </c>
      <c r="AC41" s="97">
        <v>278417</v>
      </c>
      <c r="AD41" s="98">
        <v>154342</v>
      </c>
      <c r="AE41" s="98">
        <v>46454</v>
      </c>
      <c r="AF41" s="98">
        <v>172981</v>
      </c>
      <c r="AG41" s="98">
        <v>373777</v>
      </c>
      <c r="AH41" s="99">
        <v>57455</v>
      </c>
      <c r="AI41" s="99">
        <v>6460</v>
      </c>
      <c r="AJ41" s="99">
        <v>27513</v>
      </c>
      <c r="AK41" s="99">
        <v>91428</v>
      </c>
    </row>
    <row r="42" spans="1:37" s="38" customFormat="1" x14ac:dyDescent="0.3">
      <c r="A42" s="39"/>
      <c r="B42" s="44"/>
      <c r="C42" s="44"/>
      <c r="D42" s="45"/>
      <c r="E42" s="46"/>
      <c r="F42" s="59"/>
      <c r="G42" s="59"/>
      <c r="H42" s="59"/>
      <c r="I42" s="59"/>
      <c r="J42" s="60"/>
      <c r="K42" s="60"/>
      <c r="L42" s="60"/>
      <c r="M42" s="60"/>
      <c r="N42" s="61"/>
      <c r="O42" s="61"/>
      <c r="P42" s="61"/>
      <c r="Q42" s="61"/>
      <c r="R42" s="62"/>
      <c r="S42" s="62"/>
      <c r="T42" s="62"/>
      <c r="U42" s="62"/>
      <c r="V42" s="40"/>
      <c r="W42" s="40"/>
      <c r="X42" s="40"/>
      <c r="Y42" s="40"/>
      <c r="Z42" s="35"/>
      <c r="AA42" s="35"/>
      <c r="AB42" s="35"/>
      <c r="AC42" s="35"/>
      <c r="AD42" s="36"/>
      <c r="AE42" s="36"/>
      <c r="AF42" s="36"/>
      <c r="AG42" s="36"/>
      <c r="AH42" s="37"/>
      <c r="AI42" s="37"/>
      <c r="AJ42" s="37"/>
      <c r="AK42" s="37"/>
    </row>
    <row r="43" spans="1:37" s="38" customFormat="1" x14ac:dyDescent="0.3">
      <c r="A43" s="39" t="s">
        <v>32</v>
      </c>
      <c r="B43" s="44">
        <v>125660</v>
      </c>
      <c r="C43" s="44">
        <v>31849</v>
      </c>
      <c r="D43" s="45">
        <v>64142</v>
      </c>
      <c r="E43" s="46">
        <v>221651</v>
      </c>
      <c r="F43" s="59">
        <v>24545</v>
      </c>
      <c r="G43" s="59">
        <v>965</v>
      </c>
      <c r="H43" s="59">
        <v>-152</v>
      </c>
      <c r="I43" s="59">
        <v>25358</v>
      </c>
      <c r="J43" s="60">
        <v>32447</v>
      </c>
      <c r="K43" s="60">
        <v>14435</v>
      </c>
      <c r="L43" s="60">
        <v>13845</v>
      </c>
      <c r="M43" s="60">
        <v>60727</v>
      </c>
      <c r="N43" s="61">
        <v>-59</v>
      </c>
      <c r="O43" s="61">
        <v>4362</v>
      </c>
      <c r="P43" s="61">
        <v>49</v>
      </c>
      <c r="Q43" s="61">
        <v>4352</v>
      </c>
      <c r="R43" s="62">
        <v>486</v>
      </c>
      <c r="S43" s="62">
        <v>-2211</v>
      </c>
      <c r="T43" s="62">
        <v>1822</v>
      </c>
      <c r="U43" s="62">
        <v>97</v>
      </c>
      <c r="V43" s="40">
        <v>23001</v>
      </c>
      <c r="W43" s="40">
        <v>5719</v>
      </c>
      <c r="X43" s="40">
        <v>22247</v>
      </c>
      <c r="Y43" s="40">
        <v>50967</v>
      </c>
      <c r="Z43" s="35">
        <v>8368</v>
      </c>
      <c r="AA43" s="35">
        <v>1363</v>
      </c>
      <c r="AB43" s="35">
        <v>4674</v>
      </c>
      <c r="AC43" s="35">
        <v>14405</v>
      </c>
      <c r="AD43" s="36">
        <v>31242</v>
      </c>
      <c r="AE43" s="36">
        <v>5605</v>
      </c>
      <c r="AF43" s="36">
        <v>17455</v>
      </c>
      <c r="AG43" s="36">
        <v>54302</v>
      </c>
      <c r="AH43" s="37">
        <v>5630</v>
      </c>
      <c r="AI43" s="37">
        <v>1610</v>
      </c>
      <c r="AJ43" s="37">
        <v>4203</v>
      </c>
      <c r="AK43" s="37">
        <v>11443</v>
      </c>
    </row>
    <row r="44" spans="1:37" s="38" customFormat="1" x14ac:dyDescent="0.3">
      <c r="A44" s="39" t="s">
        <v>48</v>
      </c>
      <c r="B44" s="44">
        <v>24849</v>
      </c>
      <c r="C44" s="44">
        <v>4801</v>
      </c>
      <c r="D44" s="45">
        <v>11532</v>
      </c>
      <c r="E44" s="46">
        <v>41182</v>
      </c>
      <c r="F44" s="59">
        <v>5108</v>
      </c>
      <c r="G44" s="59">
        <v>258</v>
      </c>
      <c r="H44" s="59">
        <v>50</v>
      </c>
      <c r="I44" s="59">
        <v>5416</v>
      </c>
      <c r="J44" s="60">
        <v>5718</v>
      </c>
      <c r="K44" s="60">
        <v>1639</v>
      </c>
      <c r="L44" s="60">
        <v>2484</v>
      </c>
      <c r="M44" s="60">
        <v>9841</v>
      </c>
      <c r="N44" s="61">
        <v>544</v>
      </c>
      <c r="O44" s="61">
        <v>263</v>
      </c>
      <c r="P44" s="61">
        <v>3</v>
      </c>
      <c r="Q44" s="61">
        <v>810</v>
      </c>
      <c r="R44" s="62">
        <v>431</v>
      </c>
      <c r="S44" s="62">
        <v>244</v>
      </c>
      <c r="T44" s="62">
        <v>0</v>
      </c>
      <c r="U44" s="62">
        <v>675</v>
      </c>
      <c r="V44" s="40">
        <v>5380</v>
      </c>
      <c r="W44" s="40">
        <v>1404</v>
      </c>
      <c r="X44" s="40">
        <v>2656</v>
      </c>
      <c r="Y44" s="40">
        <v>9440</v>
      </c>
      <c r="Z44" s="35">
        <v>2825</v>
      </c>
      <c r="AA44" s="35">
        <v>99</v>
      </c>
      <c r="AB44" s="35">
        <v>592</v>
      </c>
      <c r="AC44" s="35">
        <v>3516</v>
      </c>
      <c r="AD44" s="36">
        <v>3689</v>
      </c>
      <c r="AE44" s="36">
        <v>704</v>
      </c>
      <c r="AF44" s="36">
        <v>5328</v>
      </c>
      <c r="AG44" s="36">
        <v>9721</v>
      </c>
      <c r="AH44" s="37">
        <v>1154</v>
      </c>
      <c r="AI44" s="37">
        <v>190</v>
      </c>
      <c r="AJ44" s="37">
        <v>419</v>
      </c>
      <c r="AK44" s="37">
        <v>1763</v>
      </c>
    </row>
    <row r="45" spans="1:37" s="38" customFormat="1" x14ac:dyDescent="0.3">
      <c r="A45" s="39" t="s">
        <v>33</v>
      </c>
      <c r="B45" s="44">
        <v>35089</v>
      </c>
      <c r="C45" s="44">
        <v>7334</v>
      </c>
      <c r="D45" s="45">
        <v>2337</v>
      </c>
      <c r="E45" s="46">
        <v>44760</v>
      </c>
      <c r="F45" s="59">
        <v>14740</v>
      </c>
      <c r="G45" s="59">
        <v>98</v>
      </c>
      <c r="H45" s="59">
        <v>34</v>
      </c>
      <c r="I45" s="59">
        <v>14872</v>
      </c>
      <c r="J45" s="60">
        <v>11623</v>
      </c>
      <c r="K45" s="60">
        <v>611</v>
      </c>
      <c r="L45" s="60">
        <v>716</v>
      </c>
      <c r="M45" s="60">
        <v>12950</v>
      </c>
      <c r="N45" s="61">
        <v>91</v>
      </c>
      <c r="O45" s="61">
        <v>5272</v>
      </c>
      <c r="P45" s="61">
        <v>506</v>
      </c>
      <c r="Q45" s="61">
        <v>5869</v>
      </c>
      <c r="R45" s="62">
        <v>87</v>
      </c>
      <c r="S45" s="62">
        <v>0</v>
      </c>
      <c r="T45" s="62">
        <v>0</v>
      </c>
      <c r="U45" s="62">
        <v>87</v>
      </c>
      <c r="V45" s="40">
        <v>3131</v>
      </c>
      <c r="W45" s="40">
        <v>84</v>
      </c>
      <c r="X45" s="40">
        <v>0</v>
      </c>
      <c r="Y45" s="40">
        <v>3215</v>
      </c>
      <c r="Z45" s="35">
        <v>839</v>
      </c>
      <c r="AA45" s="35">
        <v>106</v>
      </c>
      <c r="AB45" s="35">
        <v>0</v>
      </c>
      <c r="AC45" s="35">
        <v>945</v>
      </c>
      <c r="AD45" s="36">
        <v>4398</v>
      </c>
      <c r="AE45" s="36">
        <v>1105</v>
      </c>
      <c r="AF45" s="36">
        <v>84</v>
      </c>
      <c r="AG45" s="36">
        <v>5587</v>
      </c>
      <c r="AH45" s="37">
        <v>180</v>
      </c>
      <c r="AI45" s="37">
        <v>58</v>
      </c>
      <c r="AJ45" s="37">
        <v>997</v>
      </c>
      <c r="AK45" s="37">
        <v>1235</v>
      </c>
    </row>
    <row r="46" spans="1:37" s="38" customFormat="1" x14ac:dyDescent="0.3">
      <c r="A46" s="39" t="s">
        <v>49</v>
      </c>
      <c r="B46" s="44">
        <v>2808339</v>
      </c>
      <c r="C46" s="44">
        <v>224148</v>
      </c>
      <c r="D46" s="46">
        <v>558473</v>
      </c>
      <c r="E46" s="46">
        <v>3590960</v>
      </c>
      <c r="F46" s="59">
        <v>564772</v>
      </c>
      <c r="G46" s="59">
        <v>25010</v>
      </c>
      <c r="H46" s="59">
        <v>25655</v>
      </c>
      <c r="I46" s="59">
        <v>615437</v>
      </c>
      <c r="J46" s="60">
        <v>441667</v>
      </c>
      <c r="K46" s="60">
        <v>67649</v>
      </c>
      <c r="L46" s="60">
        <v>155734</v>
      </c>
      <c r="M46" s="60">
        <v>665050</v>
      </c>
      <c r="N46" s="61">
        <v>753631</v>
      </c>
      <c r="O46" s="61">
        <v>44788</v>
      </c>
      <c r="P46" s="61">
        <v>26815</v>
      </c>
      <c r="Q46" s="61">
        <v>825234</v>
      </c>
      <c r="R46" s="62">
        <v>17249</v>
      </c>
      <c r="S46" s="62">
        <v>5090</v>
      </c>
      <c r="T46" s="62">
        <v>10598</v>
      </c>
      <c r="U46" s="62">
        <v>32937</v>
      </c>
      <c r="V46" s="40">
        <v>187497</v>
      </c>
      <c r="W46" s="40">
        <v>18164</v>
      </c>
      <c r="X46" s="40">
        <v>76008</v>
      </c>
      <c r="Y46" s="40">
        <v>281669</v>
      </c>
      <c r="Z46" s="35">
        <v>622042</v>
      </c>
      <c r="AA46" s="35">
        <v>7005</v>
      </c>
      <c r="AB46" s="35">
        <v>43522</v>
      </c>
      <c r="AC46" s="35">
        <v>672569</v>
      </c>
      <c r="AD46" s="36">
        <v>167922</v>
      </c>
      <c r="AE46" s="36">
        <v>49978</v>
      </c>
      <c r="AF46" s="36">
        <v>197673</v>
      </c>
      <c r="AG46" s="36">
        <v>415573</v>
      </c>
      <c r="AH46" s="37">
        <v>53559</v>
      </c>
      <c r="AI46" s="37">
        <v>6464</v>
      </c>
      <c r="AJ46" s="37">
        <v>22468</v>
      </c>
      <c r="AK46" s="37">
        <v>82491</v>
      </c>
    </row>
    <row r="47" spans="1:37" s="38" customFormat="1" x14ac:dyDescent="0.3">
      <c r="A47" s="39"/>
      <c r="B47" s="44"/>
      <c r="C47" s="44"/>
      <c r="D47" s="46"/>
      <c r="E47" s="46"/>
      <c r="F47" s="59"/>
      <c r="G47" s="59"/>
      <c r="H47" s="59"/>
      <c r="I47" s="59"/>
      <c r="J47" s="60"/>
      <c r="K47" s="60"/>
      <c r="L47" s="60"/>
      <c r="M47" s="60"/>
      <c r="N47" s="61"/>
      <c r="O47" s="61"/>
      <c r="P47" s="61"/>
      <c r="Q47" s="61"/>
      <c r="R47" s="62"/>
      <c r="S47" s="62"/>
      <c r="T47" s="62"/>
      <c r="U47" s="62"/>
      <c r="V47" s="40"/>
      <c r="W47" s="40"/>
      <c r="X47" s="40"/>
      <c r="Y47" s="40"/>
      <c r="Z47" s="35"/>
      <c r="AA47" s="35"/>
      <c r="AB47" s="35"/>
      <c r="AC47" s="35"/>
      <c r="AD47" s="36"/>
      <c r="AE47" s="36"/>
      <c r="AF47" s="36"/>
      <c r="AG47" s="36"/>
      <c r="AH47" s="37"/>
      <c r="AI47" s="37"/>
      <c r="AJ47" s="37"/>
      <c r="AK47" s="37"/>
    </row>
    <row r="48" spans="1:37" ht="15" customHeight="1" x14ac:dyDescent="0.3">
      <c r="A48" s="1"/>
      <c r="B48" s="47"/>
      <c r="C48" s="47"/>
      <c r="D48" s="47"/>
      <c r="E48" s="47"/>
      <c r="F48" s="47"/>
      <c r="G48" s="47"/>
      <c r="H48" s="47"/>
      <c r="I48" s="47"/>
      <c r="J48" s="47"/>
      <c r="K48" s="47"/>
      <c r="L48" s="47"/>
      <c r="M48" s="47"/>
      <c r="N48" s="47"/>
      <c r="O48" s="47"/>
      <c r="P48" s="47"/>
      <c r="Q48" s="47"/>
      <c r="R48" s="47"/>
      <c r="S48" s="47"/>
      <c r="T48" s="47"/>
      <c r="U48" s="47"/>
    </row>
    <row r="49" spans="1:40" x14ac:dyDescent="0.3">
      <c r="A49" s="115" t="s">
        <v>86</v>
      </c>
      <c r="B49" s="115"/>
      <c r="C49" s="47"/>
      <c r="D49" s="47"/>
      <c r="E49" s="47"/>
      <c r="F49" s="47"/>
      <c r="G49" s="47"/>
      <c r="H49" s="47"/>
      <c r="I49" s="47"/>
      <c r="J49" s="47"/>
      <c r="K49" s="47"/>
      <c r="L49" s="47"/>
      <c r="M49" s="47"/>
      <c r="N49" s="47"/>
      <c r="O49" s="47"/>
      <c r="P49" s="47"/>
      <c r="Q49" s="47"/>
      <c r="R49" s="47"/>
      <c r="S49" s="47"/>
      <c r="T49" s="47"/>
      <c r="U49" s="47"/>
    </row>
    <row r="50" spans="1:40" x14ac:dyDescent="0.3">
      <c r="A50" s="115" t="s">
        <v>50</v>
      </c>
      <c r="B50" s="115"/>
      <c r="C50" s="115"/>
      <c r="D50" s="115"/>
      <c r="E50" s="115"/>
      <c r="F50" s="47"/>
      <c r="G50" s="47"/>
      <c r="H50" s="47"/>
      <c r="I50" s="47"/>
      <c r="J50" s="47"/>
      <c r="K50" s="47"/>
      <c r="L50" s="47"/>
      <c r="M50" s="47"/>
      <c r="N50" s="47"/>
      <c r="O50" s="47"/>
      <c r="P50" s="47"/>
      <c r="Q50" s="47"/>
      <c r="R50" s="47"/>
      <c r="S50" s="47"/>
      <c r="T50" s="47"/>
      <c r="U50" s="47"/>
    </row>
    <row r="51" spans="1:40" x14ac:dyDescent="0.3">
      <c r="A51" s="26" t="s">
        <v>77</v>
      </c>
      <c r="B51" s="47"/>
      <c r="C51" s="47"/>
      <c r="D51" s="47"/>
      <c r="E51" s="47"/>
      <c r="F51" s="47"/>
      <c r="G51" s="47"/>
      <c r="H51" s="47"/>
      <c r="I51" s="47"/>
      <c r="J51" s="47"/>
      <c r="K51" s="47"/>
      <c r="L51" s="47"/>
      <c r="M51" s="47"/>
      <c r="N51" s="47"/>
      <c r="O51" s="47"/>
      <c r="P51" s="47"/>
      <c r="Q51" s="47"/>
      <c r="R51" s="47"/>
      <c r="S51" s="47"/>
      <c r="T51" s="47"/>
      <c r="U51" s="47"/>
    </row>
    <row r="52" spans="1:40" ht="15.75" customHeight="1" x14ac:dyDescent="0.3">
      <c r="A52" s="1"/>
      <c r="B52" s="47"/>
      <c r="C52" s="47"/>
      <c r="D52" s="47"/>
      <c r="E52" s="47"/>
      <c r="F52" s="47"/>
      <c r="G52" s="47"/>
      <c r="H52" s="47"/>
      <c r="I52" s="47"/>
      <c r="J52" s="47"/>
      <c r="K52" s="47"/>
      <c r="L52" s="47"/>
      <c r="M52" s="47"/>
      <c r="N52" s="47"/>
      <c r="O52" s="47"/>
      <c r="P52" s="47"/>
      <c r="Q52" s="47"/>
      <c r="R52" s="47"/>
      <c r="S52" s="47"/>
      <c r="T52" s="47"/>
      <c r="U52" s="47"/>
    </row>
    <row r="53" spans="1:40" x14ac:dyDescent="0.3">
      <c r="A53" s="1"/>
      <c r="B53" s="47"/>
      <c r="C53" s="47"/>
      <c r="D53" s="47"/>
      <c r="E53" s="47"/>
      <c r="F53" s="47"/>
      <c r="G53" s="47"/>
      <c r="H53" s="47"/>
      <c r="I53" s="47"/>
      <c r="J53" s="47"/>
      <c r="K53" s="47"/>
      <c r="L53" s="47"/>
      <c r="M53" s="47"/>
      <c r="N53" s="47"/>
      <c r="O53" s="47"/>
      <c r="P53" s="47"/>
      <c r="Q53" s="47"/>
      <c r="R53" s="47"/>
      <c r="S53" s="47"/>
      <c r="T53" s="47"/>
      <c r="U53" s="47"/>
    </row>
    <row r="54" spans="1:40" x14ac:dyDescent="0.3">
      <c r="A54" s="1"/>
      <c r="B54" s="47"/>
      <c r="C54" s="47"/>
      <c r="D54" s="47"/>
      <c r="E54" s="47"/>
      <c r="F54" s="47"/>
      <c r="G54" s="47"/>
      <c r="H54" s="47"/>
      <c r="I54" s="47"/>
      <c r="J54" s="47"/>
      <c r="K54" s="47"/>
      <c r="L54" s="47"/>
      <c r="M54" s="47"/>
      <c r="N54" s="47"/>
      <c r="O54" s="47"/>
      <c r="P54" s="47"/>
      <c r="Q54" s="47"/>
      <c r="R54" s="47"/>
      <c r="S54" s="47"/>
      <c r="T54" s="47"/>
      <c r="U54" s="47"/>
    </row>
    <row r="55" spans="1:40" s="33" customFormat="1" x14ac:dyDescent="0.3">
      <c r="A55" s="32"/>
      <c r="B55" s="69"/>
      <c r="C55" s="69"/>
      <c r="D55" s="69"/>
      <c r="E55" s="70"/>
      <c r="F55" s="71"/>
      <c r="G55" s="71"/>
      <c r="H55" s="71"/>
      <c r="I55" s="72"/>
      <c r="J55" s="71"/>
      <c r="K55" s="71"/>
      <c r="L55" s="71"/>
      <c r="M55" s="72"/>
      <c r="N55" s="71"/>
      <c r="O55" s="71"/>
      <c r="P55" s="71"/>
      <c r="Q55" s="72"/>
      <c r="R55" s="71"/>
      <c r="S55" s="71"/>
      <c r="T55" s="71"/>
      <c r="U55" s="72"/>
      <c r="V55" s="41"/>
      <c r="W55" s="41"/>
      <c r="X55" s="41"/>
      <c r="Y55" s="42"/>
      <c r="Z55" s="41"/>
      <c r="AA55" s="41"/>
      <c r="AB55" s="41"/>
      <c r="AC55" s="42"/>
      <c r="AD55" s="41"/>
      <c r="AE55" s="41"/>
      <c r="AF55" s="41"/>
      <c r="AG55" s="42"/>
      <c r="AH55" s="41"/>
      <c r="AI55" s="41"/>
      <c r="AJ55" s="41"/>
      <c r="AK55" s="42"/>
      <c r="AL55" s="43"/>
      <c r="AM55" s="43"/>
      <c r="AN55" s="43"/>
    </row>
    <row r="56" spans="1:40" s="33" customFormat="1" ht="15" customHeight="1" x14ac:dyDescent="0.3">
      <c r="A56" s="32"/>
      <c r="B56" s="69"/>
      <c r="C56" s="69"/>
      <c r="D56" s="69"/>
      <c r="E56" s="70"/>
      <c r="F56" s="71"/>
      <c r="G56" s="71"/>
      <c r="H56" s="71"/>
      <c r="I56" s="72"/>
      <c r="J56" s="71"/>
      <c r="K56" s="71"/>
      <c r="L56" s="71"/>
      <c r="M56" s="72"/>
      <c r="N56" s="71"/>
      <c r="O56" s="71"/>
      <c r="P56" s="71"/>
      <c r="Q56" s="72"/>
      <c r="R56" s="71"/>
      <c r="S56" s="71"/>
      <c r="T56" s="71"/>
      <c r="U56" s="72"/>
      <c r="V56" s="41"/>
      <c r="W56" s="41"/>
      <c r="X56" s="41"/>
      <c r="Y56" s="42"/>
      <c r="Z56" s="41"/>
      <c r="AA56" s="41"/>
      <c r="AB56" s="41"/>
      <c r="AC56" s="42"/>
      <c r="AD56" s="42"/>
      <c r="AE56" s="42"/>
      <c r="AF56" s="42"/>
      <c r="AG56" s="42"/>
      <c r="AH56" s="41"/>
      <c r="AI56" s="41"/>
      <c r="AJ56" s="41"/>
      <c r="AK56" s="42"/>
      <c r="AL56" s="43"/>
      <c r="AM56" s="43"/>
      <c r="AN56" s="43"/>
    </row>
    <row r="57" spans="1:40" s="33" customFormat="1" x14ac:dyDescent="0.3">
      <c r="A57" s="32"/>
      <c r="B57" s="69"/>
      <c r="C57" s="69"/>
      <c r="D57" s="69"/>
      <c r="E57" s="70"/>
      <c r="F57" s="71"/>
      <c r="G57" s="71"/>
      <c r="H57" s="71"/>
      <c r="I57" s="72"/>
      <c r="J57" s="71"/>
      <c r="K57" s="71"/>
      <c r="L57" s="71"/>
      <c r="M57" s="72"/>
      <c r="N57" s="72"/>
      <c r="O57" s="72"/>
      <c r="P57" s="72"/>
      <c r="Q57" s="72"/>
      <c r="R57" s="71"/>
      <c r="S57" s="71"/>
      <c r="T57" s="71"/>
      <c r="U57" s="72"/>
      <c r="V57" s="41"/>
      <c r="W57" s="41"/>
      <c r="X57" s="41"/>
      <c r="Y57" s="42"/>
      <c r="Z57" s="41"/>
      <c r="AA57" s="41"/>
      <c r="AB57" s="41"/>
      <c r="AC57" s="42"/>
      <c r="AD57" s="41"/>
      <c r="AE57" s="41"/>
      <c r="AF57" s="41"/>
      <c r="AG57" s="42"/>
      <c r="AH57" s="41"/>
      <c r="AI57" s="41"/>
      <c r="AJ57" s="41"/>
      <c r="AK57" s="42"/>
      <c r="AL57" s="43"/>
      <c r="AM57" s="43"/>
      <c r="AN57" s="43"/>
    </row>
    <row r="58" spans="1:40" s="33" customFormat="1" x14ac:dyDescent="0.3">
      <c r="A58" s="32"/>
      <c r="B58" s="69"/>
      <c r="C58" s="69"/>
      <c r="D58" s="69"/>
      <c r="E58" s="70"/>
      <c r="F58" s="71"/>
      <c r="G58" s="71"/>
      <c r="H58" s="71"/>
      <c r="I58" s="72"/>
      <c r="J58" s="71"/>
      <c r="K58" s="71"/>
      <c r="L58" s="71"/>
      <c r="M58" s="72"/>
      <c r="N58" s="72"/>
      <c r="O58" s="72"/>
      <c r="P58" s="72"/>
      <c r="Q58" s="72"/>
      <c r="R58" s="72"/>
      <c r="S58" s="72"/>
      <c r="T58" s="72"/>
      <c r="U58" s="72"/>
      <c r="V58" s="41"/>
      <c r="W58" s="41"/>
      <c r="X58" s="41"/>
      <c r="Y58" s="42"/>
      <c r="Z58" s="41"/>
      <c r="AA58" s="41"/>
      <c r="AB58" s="41"/>
      <c r="AC58" s="42"/>
      <c r="AD58" s="41"/>
      <c r="AE58" s="41"/>
      <c r="AF58" s="41"/>
      <c r="AG58" s="42"/>
      <c r="AH58" s="41"/>
      <c r="AI58" s="41"/>
      <c r="AJ58" s="41"/>
      <c r="AK58" s="42"/>
      <c r="AL58" s="43"/>
      <c r="AM58" s="43"/>
      <c r="AN58" s="43"/>
    </row>
    <row r="59" spans="1:40" s="33" customFormat="1" x14ac:dyDescent="0.3">
      <c r="A59" s="32"/>
      <c r="B59" s="69"/>
      <c r="C59" s="69"/>
      <c r="D59" s="69"/>
      <c r="E59" s="70"/>
      <c r="F59" s="71"/>
      <c r="G59" s="71"/>
      <c r="H59" s="71"/>
      <c r="I59" s="72"/>
      <c r="J59" s="71"/>
      <c r="K59" s="71"/>
      <c r="L59" s="71"/>
      <c r="M59" s="72"/>
      <c r="N59" s="72"/>
      <c r="O59" s="72"/>
      <c r="P59" s="72"/>
      <c r="Q59" s="72"/>
      <c r="R59" s="71"/>
      <c r="S59" s="71"/>
      <c r="T59" s="71"/>
      <c r="U59" s="72"/>
      <c r="V59" s="41"/>
      <c r="W59" s="41"/>
      <c r="X59" s="41"/>
      <c r="Y59" s="42"/>
      <c r="Z59" s="41"/>
      <c r="AA59" s="41"/>
      <c r="AB59" s="41"/>
      <c r="AC59" s="42"/>
      <c r="AD59" s="42"/>
      <c r="AE59" s="42"/>
      <c r="AF59" s="42"/>
      <c r="AG59" s="42"/>
      <c r="AH59" s="41"/>
      <c r="AI59" s="41"/>
      <c r="AJ59" s="41"/>
      <c r="AK59" s="42"/>
      <c r="AL59" s="43"/>
      <c r="AM59" s="43"/>
      <c r="AN59" s="43"/>
    </row>
    <row r="60" spans="1:40" s="33" customFormat="1" x14ac:dyDescent="0.3">
      <c r="A60" s="32"/>
      <c r="B60" s="69"/>
      <c r="C60" s="69"/>
      <c r="D60" s="69"/>
      <c r="E60" s="70"/>
      <c r="F60" s="71"/>
      <c r="G60" s="71"/>
      <c r="H60" s="71"/>
      <c r="I60" s="72"/>
      <c r="J60" s="71"/>
      <c r="K60" s="71"/>
      <c r="L60" s="71"/>
      <c r="M60" s="72"/>
      <c r="N60" s="72"/>
      <c r="O60" s="72"/>
      <c r="P60" s="72"/>
      <c r="Q60" s="72"/>
      <c r="R60" s="71"/>
      <c r="S60" s="71"/>
      <c r="T60" s="71"/>
      <c r="U60" s="72"/>
      <c r="V60" s="41"/>
      <c r="W60" s="41"/>
      <c r="X60" s="41"/>
      <c r="Y60" s="42"/>
      <c r="Z60" s="41"/>
      <c r="AA60" s="41"/>
      <c r="AB60" s="41"/>
      <c r="AC60" s="42"/>
      <c r="AD60" s="42"/>
      <c r="AE60" s="42"/>
      <c r="AF60" s="42"/>
      <c r="AG60" s="42"/>
      <c r="AH60" s="41"/>
      <c r="AI60" s="41"/>
      <c r="AJ60" s="41"/>
      <c r="AK60" s="42"/>
      <c r="AL60" s="43"/>
      <c r="AM60" s="43"/>
      <c r="AN60" s="43"/>
    </row>
    <row r="61" spans="1:40" s="33" customFormat="1" x14ac:dyDescent="0.3">
      <c r="A61" s="32"/>
      <c r="B61" s="69"/>
      <c r="C61" s="69"/>
      <c r="D61" s="69"/>
      <c r="E61" s="70"/>
      <c r="F61" s="71"/>
      <c r="G61" s="71"/>
      <c r="H61" s="71"/>
      <c r="I61" s="72"/>
      <c r="J61" s="71"/>
      <c r="K61" s="71"/>
      <c r="L61" s="71"/>
      <c r="M61" s="72"/>
      <c r="N61" s="71"/>
      <c r="O61" s="71"/>
      <c r="P61" s="71"/>
      <c r="Q61" s="72"/>
      <c r="R61" s="71"/>
      <c r="S61" s="71"/>
      <c r="T61" s="71"/>
      <c r="U61" s="72"/>
      <c r="V61" s="41"/>
      <c r="W61" s="41"/>
      <c r="X61" s="41"/>
      <c r="Y61" s="42"/>
      <c r="Z61" s="41"/>
      <c r="AA61" s="41"/>
      <c r="AB61" s="41"/>
      <c r="AC61" s="42"/>
      <c r="AD61" s="41"/>
      <c r="AE61" s="41"/>
      <c r="AF61" s="41"/>
      <c r="AG61" s="42"/>
      <c r="AH61" s="41"/>
      <c r="AI61" s="41"/>
      <c r="AJ61" s="41"/>
      <c r="AK61" s="42"/>
      <c r="AL61" s="43"/>
      <c r="AM61" s="43"/>
      <c r="AN61" s="43"/>
    </row>
    <row r="62" spans="1:40" s="33" customFormat="1" x14ac:dyDescent="0.3">
      <c r="A62" s="32"/>
      <c r="B62" s="69"/>
      <c r="C62" s="69"/>
      <c r="D62" s="69"/>
      <c r="E62" s="70"/>
      <c r="F62" s="71"/>
      <c r="G62" s="71"/>
      <c r="H62" s="71"/>
      <c r="I62" s="72"/>
      <c r="J62" s="71"/>
      <c r="K62" s="71"/>
      <c r="L62" s="71"/>
      <c r="M62" s="72"/>
      <c r="N62" s="71"/>
      <c r="O62" s="71"/>
      <c r="P62" s="71"/>
      <c r="Q62" s="72"/>
      <c r="R62" s="71"/>
      <c r="S62" s="71"/>
      <c r="T62" s="71"/>
      <c r="U62" s="72"/>
      <c r="V62" s="41"/>
      <c r="W62" s="41"/>
      <c r="X62" s="41"/>
      <c r="Y62" s="42"/>
      <c r="Z62" s="41"/>
      <c r="AA62" s="41"/>
      <c r="AB62" s="41"/>
      <c r="AC62" s="42"/>
      <c r="AD62" s="41"/>
      <c r="AE62" s="41"/>
      <c r="AF62" s="41"/>
      <c r="AG62" s="42"/>
      <c r="AH62" s="41"/>
      <c r="AI62" s="41"/>
      <c r="AJ62" s="41"/>
      <c r="AK62" s="42"/>
      <c r="AL62" s="43"/>
      <c r="AM62" s="43"/>
      <c r="AN62" s="43"/>
    </row>
    <row r="63" spans="1:40" s="33" customFormat="1" x14ac:dyDescent="0.3">
      <c r="A63" s="32"/>
      <c r="B63" s="69"/>
      <c r="C63" s="69"/>
      <c r="D63" s="69"/>
      <c r="E63" s="70"/>
      <c r="F63" s="71"/>
      <c r="G63" s="71"/>
      <c r="H63" s="71"/>
      <c r="I63" s="72"/>
      <c r="J63" s="71"/>
      <c r="K63" s="71"/>
      <c r="L63" s="71"/>
      <c r="M63" s="72"/>
      <c r="N63" s="71"/>
      <c r="O63" s="71"/>
      <c r="P63" s="71"/>
      <c r="Q63" s="72"/>
      <c r="R63" s="71"/>
      <c r="S63" s="71"/>
      <c r="T63" s="71"/>
      <c r="U63" s="72"/>
      <c r="V63" s="41"/>
      <c r="W63" s="41"/>
      <c r="X63" s="41"/>
      <c r="Y63" s="42"/>
      <c r="Z63" s="41"/>
      <c r="AA63" s="41"/>
      <c r="AB63" s="41"/>
      <c r="AC63" s="42"/>
      <c r="AD63" s="41"/>
      <c r="AE63" s="41"/>
      <c r="AF63" s="41"/>
      <c r="AG63" s="42"/>
      <c r="AH63" s="41"/>
      <c r="AI63" s="41"/>
      <c r="AJ63" s="41"/>
      <c r="AK63" s="42"/>
      <c r="AL63" s="43"/>
      <c r="AM63" s="43"/>
      <c r="AN63" s="43"/>
    </row>
    <row r="64" spans="1:40" s="33" customFormat="1" x14ac:dyDescent="0.3">
      <c r="A64" s="32"/>
      <c r="B64" s="69"/>
      <c r="C64" s="69"/>
      <c r="D64" s="69"/>
      <c r="E64" s="70"/>
      <c r="F64" s="71"/>
      <c r="G64" s="71"/>
      <c r="H64" s="71"/>
      <c r="I64" s="72"/>
      <c r="J64" s="71"/>
      <c r="K64" s="71"/>
      <c r="L64" s="71"/>
      <c r="M64" s="72"/>
      <c r="N64" s="71"/>
      <c r="O64" s="71"/>
      <c r="P64" s="71"/>
      <c r="Q64" s="72"/>
      <c r="R64" s="71"/>
      <c r="S64" s="71"/>
      <c r="T64" s="71"/>
      <c r="U64" s="72"/>
      <c r="V64" s="41"/>
      <c r="W64" s="41"/>
      <c r="X64" s="41"/>
      <c r="Y64" s="42"/>
      <c r="Z64" s="41"/>
      <c r="AA64" s="41"/>
      <c r="AB64" s="41"/>
      <c r="AC64" s="42"/>
      <c r="AD64" s="41"/>
      <c r="AE64" s="41"/>
      <c r="AF64" s="41"/>
      <c r="AG64" s="42"/>
      <c r="AH64" s="41"/>
      <c r="AI64" s="41"/>
      <c r="AJ64" s="41"/>
      <c r="AK64" s="42"/>
      <c r="AL64" s="43"/>
      <c r="AM64" s="43"/>
      <c r="AN64" s="43"/>
    </row>
    <row r="65" spans="1:40" s="33" customFormat="1" x14ac:dyDescent="0.3">
      <c r="A65" s="32"/>
      <c r="B65" s="70"/>
      <c r="C65" s="70"/>
      <c r="D65" s="70"/>
      <c r="E65" s="70"/>
      <c r="F65" s="72"/>
      <c r="G65" s="72"/>
      <c r="H65" s="72"/>
      <c r="I65" s="72"/>
      <c r="J65" s="72"/>
      <c r="K65" s="72"/>
      <c r="L65" s="72"/>
      <c r="M65" s="72"/>
      <c r="N65" s="72"/>
      <c r="O65" s="72"/>
      <c r="P65" s="72"/>
      <c r="Q65" s="72"/>
      <c r="R65" s="72"/>
      <c r="S65" s="72"/>
      <c r="T65" s="72"/>
      <c r="U65" s="72"/>
      <c r="V65" s="42"/>
      <c r="W65" s="42"/>
      <c r="X65" s="42"/>
      <c r="Y65" s="42"/>
      <c r="Z65" s="42"/>
      <c r="AA65" s="42"/>
      <c r="AB65" s="42"/>
      <c r="AC65" s="42"/>
      <c r="AD65" s="42"/>
      <c r="AE65" s="42"/>
      <c r="AF65" s="42"/>
      <c r="AG65" s="42"/>
      <c r="AH65" s="42"/>
      <c r="AI65" s="42"/>
      <c r="AJ65" s="42"/>
      <c r="AK65" s="42"/>
      <c r="AL65" s="43"/>
      <c r="AM65" s="43"/>
      <c r="AN65" s="43"/>
    </row>
    <row r="66" spans="1:40" s="33" customFormat="1" x14ac:dyDescent="0.3">
      <c r="A66" s="32"/>
      <c r="B66" s="69"/>
      <c r="C66" s="69"/>
      <c r="D66" s="69"/>
      <c r="E66" s="70"/>
      <c r="F66" s="71"/>
      <c r="G66" s="71"/>
      <c r="H66" s="71"/>
      <c r="I66" s="72"/>
      <c r="J66" s="71"/>
      <c r="K66" s="71"/>
      <c r="L66" s="71"/>
      <c r="M66" s="72"/>
      <c r="N66" s="71"/>
      <c r="O66" s="71"/>
      <c r="P66" s="71"/>
      <c r="Q66" s="72"/>
      <c r="R66" s="71"/>
      <c r="S66" s="71"/>
      <c r="T66" s="71"/>
      <c r="U66" s="72"/>
      <c r="V66" s="41"/>
      <c r="W66" s="41"/>
      <c r="X66" s="41"/>
      <c r="Y66" s="42"/>
      <c r="Z66" s="41"/>
      <c r="AA66" s="41"/>
      <c r="AB66" s="41"/>
      <c r="AC66" s="42"/>
      <c r="AD66" s="41"/>
      <c r="AE66" s="41"/>
      <c r="AF66" s="41"/>
      <c r="AG66" s="42"/>
      <c r="AH66" s="41"/>
      <c r="AI66" s="41"/>
      <c r="AJ66" s="41"/>
      <c r="AK66" s="42"/>
      <c r="AL66" s="43"/>
      <c r="AM66" s="43"/>
      <c r="AN66" s="43"/>
    </row>
    <row r="67" spans="1:40" s="33" customFormat="1" x14ac:dyDescent="0.3">
      <c r="A67" s="32"/>
      <c r="B67" s="69"/>
      <c r="C67" s="69"/>
      <c r="D67" s="69"/>
      <c r="E67" s="70"/>
      <c r="F67" s="71"/>
      <c r="G67" s="71"/>
      <c r="H67" s="71"/>
      <c r="I67" s="72"/>
      <c r="J67" s="71"/>
      <c r="K67" s="71"/>
      <c r="L67" s="71"/>
      <c r="M67" s="72"/>
      <c r="N67" s="71"/>
      <c r="O67" s="71"/>
      <c r="P67" s="71"/>
      <c r="Q67" s="72"/>
      <c r="R67" s="71"/>
      <c r="S67" s="71"/>
      <c r="T67" s="71"/>
      <c r="U67" s="72"/>
      <c r="V67" s="41"/>
      <c r="W67" s="41"/>
      <c r="X67" s="41"/>
      <c r="Y67" s="42"/>
      <c r="Z67" s="41"/>
      <c r="AA67" s="41"/>
      <c r="AB67" s="41"/>
      <c r="AC67" s="42"/>
      <c r="AD67" s="41"/>
      <c r="AE67" s="41"/>
      <c r="AF67" s="41"/>
      <c r="AG67" s="42"/>
      <c r="AH67" s="41"/>
      <c r="AI67" s="41"/>
      <c r="AJ67" s="41"/>
      <c r="AK67" s="42"/>
      <c r="AL67" s="43"/>
      <c r="AM67" s="43"/>
      <c r="AN67" s="43"/>
    </row>
    <row r="68" spans="1:40" s="33" customFormat="1" x14ac:dyDescent="0.3">
      <c r="A68" s="32"/>
      <c r="B68" s="69"/>
      <c r="C68" s="69"/>
      <c r="D68" s="69"/>
      <c r="E68" s="70"/>
      <c r="F68" s="71"/>
      <c r="G68" s="71"/>
      <c r="H68" s="71"/>
      <c r="I68" s="72"/>
      <c r="J68" s="71"/>
      <c r="K68" s="71"/>
      <c r="L68" s="71"/>
      <c r="M68" s="72"/>
      <c r="N68" s="71"/>
      <c r="O68" s="71"/>
      <c r="P68" s="71"/>
      <c r="Q68" s="72"/>
      <c r="R68" s="71"/>
      <c r="S68" s="71"/>
      <c r="T68" s="71"/>
      <c r="U68" s="72"/>
      <c r="V68" s="41"/>
      <c r="W68" s="41"/>
      <c r="X68" s="41"/>
      <c r="Y68" s="42"/>
      <c r="Z68" s="41"/>
      <c r="AA68" s="41"/>
      <c r="AB68" s="41"/>
      <c r="AC68" s="42"/>
      <c r="AD68" s="41"/>
      <c r="AE68" s="41"/>
      <c r="AF68" s="41"/>
      <c r="AG68" s="42"/>
      <c r="AH68" s="41"/>
      <c r="AI68" s="41"/>
      <c r="AJ68" s="41"/>
      <c r="AK68" s="42"/>
      <c r="AL68" s="43"/>
      <c r="AM68" s="43"/>
      <c r="AN68" s="43"/>
    </row>
    <row r="69" spans="1:40" s="33" customFormat="1" x14ac:dyDescent="0.3">
      <c r="A69" s="32"/>
      <c r="B69" s="69"/>
      <c r="C69" s="69"/>
      <c r="D69" s="69"/>
      <c r="E69" s="70"/>
      <c r="F69" s="71"/>
      <c r="G69" s="71"/>
      <c r="H69" s="71"/>
      <c r="I69" s="72"/>
      <c r="J69" s="71"/>
      <c r="K69" s="71"/>
      <c r="L69" s="71"/>
      <c r="M69" s="72"/>
      <c r="N69" s="71"/>
      <c r="O69" s="71"/>
      <c r="P69" s="71"/>
      <c r="Q69" s="72"/>
      <c r="R69" s="71"/>
      <c r="S69" s="71"/>
      <c r="T69" s="71"/>
      <c r="U69" s="72"/>
      <c r="V69" s="41"/>
      <c r="W69" s="41"/>
      <c r="X69" s="41"/>
      <c r="Y69" s="42"/>
      <c r="Z69" s="41"/>
      <c r="AA69" s="41"/>
      <c r="AB69" s="41"/>
      <c r="AC69" s="42"/>
      <c r="AD69" s="41"/>
      <c r="AE69" s="41"/>
      <c r="AF69" s="41"/>
      <c r="AG69" s="42"/>
      <c r="AH69" s="41"/>
      <c r="AI69" s="41"/>
      <c r="AJ69" s="41"/>
      <c r="AK69" s="42"/>
      <c r="AL69" s="43"/>
      <c r="AM69" s="43"/>
      <c r="AN69" s="43"/>
    </row>
    <row r="70" spans="1:40" s="33" customFormat="1" x14ac:dyDescent="0.3">
      <c r="A70" s="32"/>
      <c r="B70" s="69"/>
      <c r="C70" s="69"/>
      <c r="D70" s="69"/>
      <c r="E70" s="70"/>
      <c r="F70" s="71"/>
      <c r="G70" s="71"/>
      <c r="H70" s="71"/>
      <c r="I70" s="72"/>
      <c r="J70" s="71"/>
      <c r="K70" s="71"/>
      <c r="L70" s="71"/>
      <c r="M70" s="72"/>
      <c r="N70" s="71"/>
      <c r="O70" s="71"/>
      <c r="P70" s="71"/>
      <c r="Q70" s="72"/>
      <c r="R70" s="71"/>
      <c r="S70" s="71"/>
      <c r="T70" s="71"/>
      <c r="U70" s="72"/>
      <c r="V70" s="41"/>
      <c r="W70" s="41"/>
      <c r="X70" s="41"/>
      <c r="Y70" s="42"/>
      <c r="Z70" s="41"/>
      <c r="AA70" s="41"/>
      <c r="AB70" s="41"/>
      <c r="AC70" s="42"/>
      <c r="AD70" s="41"/>
      <c r="AE70" s="41"/>
      <c r="AF70" s="41"/>
      <c r="AG70" s="42"/>
      <c r="AH70" s="41"/>
      <c r="AI70" s="41"/>
      <c r="AJ70" s="41"/>
      <c r="AK70" s="42"/>
      <c r="AL70" s="43"/>
      <c r="AM70" s="43"/>
      <c r="AN70" s="43"/>
    </row>
    <row r="71" spans="1:40" s="33" customFormat="1" x14ac:dyDescent="0.3">
      <c r="A71" s="32"/>
      <c r="B71" s="69"/>
      <c r="C71" s="69"/>
      <c r="D71" s="69"/>
      <c r="E71" s="70"/>
      <c r="F71" s="71"/>
      <c r="G71" s="71"/>
      <c r="H71" s="71"/>
      <c r="I71" s="72"/>
      <c r="J71" s="71"/>
      <c r="K71" s="71"/>
      <c r="L71" s="71"/>
      <c r="M71" s="72"/>
      <c r="N71" s="71"/>
      <c r="O71" s="71"/>
      <c r="P71" s="71"/>
      <c r="Q71" s="72"/>
      <c r="R71" s="71"/>
      <c r="S71" s="71"/>
      <c r="T71" s="71"/>
      <c r="U71" s="72"/>
      <c r="V71" s="41"/>
      <c r="W71" s="41"/>
      <c r="X71" s="41"/>
      <c r="Y71" s="42"/>
      <c r="Z71" s="41"/>
      <c r="AA71" s="41"/>
      <c r="AB71" s="41"/>
      <c r="AC71" s="42"/>
      <c r="AD71" s="41"/>
      <c r="AE71" s="41"/>
      <c r="AF71" s="41"/>
      <c r="AG71" s="42"/>
      <c r="AH71" s="41"/>
      <c r="AI71" s="41"/>
      <c r="AJ71" s="41"/>
      <c r="AK71" s="42"/>
      <c r="AL71" s="43"/>
      <c r="AM71" s="43"/>
      <c r="AN71" s="43"/>
    </row>
    <row r="72" spans="1:40" s="33" customFormat="1" x14ac:dyDescent="0.3">
      <c r="A72" s="32"/>
      <c r="B72" s="69"/>
      <c r="C72" s="69"/>
      <c r="D72" s="69"/>
      <c r="E72" s="70"/>
      <c r="F72" s="71"/>
      <c r="G72" s="71"/>
      <c r="H72" s="71"/>
      <c r="I72" s="72"/>
      <c r="J72" s="71"/>
      <c r="K72" s="71"/>
      <c r="L72" s="71"/>
      <c r="M72" s="72"/>
      <c r="N72" s="71"/>
      <c r="O72" s="71"/>
      <c r="P72" s="71"/>
      <c r="Q72" s="72"/>
      <c r="R72" s="71"/>
      <c r="S72" s="71"/>
      <c r="T72" s="71"/>
      <c r="U72" s="72"/>
      <c r="V72" s="41"/>
      <c r="W72" s="41"/>
      <c r="X72" s="41"/>
      <c r="Y72" s="42"/>
      <c r="Z72" s="41"/>
      <c r="AA72" s="41"/>
      <c r="AB72" s="41"/>
      <c r="AC72" s="42"/>
      <c r="AD72" s="41"/>
      <c r="AE72" s="41"/>
      <c r="AF72" s="41"/>
      <c r="AG72" s="42"/>
      <c r="AH72" s="41"/>
      <c r="AI72" s="41"/>
      <c r="AJ72" s="41"/>
      <c r="AK72" s="42"/>
      <c r="AL72" s="43"/>
      <c r="AM72" s="43"/>
      <c r="AN72" s="43"/>
    </row>
    <row r="73" spans="1:40" s="33" customFormat="1" x14ac:dyDescent="0.3">
      <c r="A73" s="32"/>
      <c r="B73" s="69"/>
      <c r="C73" s="69"/>
      <c r="D73" s="69"/>
      <c r="E73" s="70"/>
      <c r="F73" s="71"/>
      <c r="G73" s="71"/>
      <c r="H73" s="71"/>
      <c r="I73" s="72"/>
      <c r="J73" s="71"/>
      <c r="K73" s="71"/>
      <c r="L73" s="71"/>
      <c r="M73" s="72"/>
      <c r="N73" s="71"/>
      <c r="O73" s="71"/>
      <c r="P73" s="71"/>
      <c r="Q73" s="72"/>
      <c r="R73" s="71"/>
      <c r="S73" s="71"/>
      <c r="T73" s="71"/>
      <c r="U73" s="72"/>
      <c r="V73" s="41"/>
      <c r="W73" s="41"/>
      <c r="X73" s="41"/>
      <c r="Y73" s="42"/>
      <c r="Z73" s="41"/>
      <c r="AA73" s="41"/>
      <c r="AB73" s="41"/>
      <c r="AC73" s="42"/>
      <c r="AD73" s="41"/>
      <c r="AE73" s="41"/>
      <c r="AF73" s="41"/>
      <c r="AG73" s="42"/>
      <c r="AH73" s="41"/>
      <c r="AI73" s="41"/>
      <c r="AJ73" s="41"/>
      <c r="AK73" s="42"/>
      <c r="AL73" s="43"/>
      <c r="AM73" s="43"/>
      <c r="AN73" s="43"/>
    </row>
    <row r="74" spans="1:40" s="33" customFormat="1" x14ac:dyDescent="0.3">
      <c r="A74" s="32"/>
      <c r="B74" s="69"/>
      <c r="C74" s="69"/>
      <c r="D74" s="69"/>
      <c r="E74" s="70"/>
      <c r="F74" s="71"/>
      <c r="G74" s="71"/>
      <c r="H74" s="71"/>
      <c r="I74" s="72"/>
      <c r="J74" s="71"/>
      <c r="K74" s="71"/>
      <c r="L74" s="71"/>
      <c r="M74" s="72"/>
      <c r="N74" s="71"/>
      <c r="O74" s="71"/>
      <c r="P74" s="71"/>
      <c r="Q74" s="72"/>
      <c r="R74" s="71"/>
      <c r="S74" s="71"/>
      <c r="T74" s="71"/>
      <c r="U74" s="72"/>
      <c r="V74" s="41"/>
      <c r="W74" s="41"/>
      <c r="X74" s="41"/>
      <c r="Y74" s="42"/>
      <c r="Z74" s="41"/>
      <c r="AA74" s="41"/>
      <c r="AB74" s="41"/>
      <c r="AC74" s="42"/>
      <c r="AD74" s="41"/>
      <c r="AE74" s="41"/>
      <c r="AF74" s="41"/>
      <c r="AG74" s="42"/>
      <c r="AH74" s="41"/>
      <c r="AI74" s="41"/>
      <c r="AJ74" s="41"/>
      <c r="AK74" s="42"/>
      <c r="AL74" s="43"/>
      <c r="AM74" s="43"/>
      <c r="AN74" s="43"/>
    </row>
    <row r="75" spans="1:40" s="33" customFormat="1" x14ac:dyDescent="0.3">
      <c r="A75" s="32"/>
      <c r="B75" s="70"/>
      <c r="C75" s="70"/>
      <c r="D75" s="70"/>
      <c r="E75" s="70"/>
      <c r="F75" s="72"/>
      <c r="G75" s="72"/>
      <c r="H75" s="72"/>
      <c r="I75" s="72"/>
      <c r="J75" s="72"/>
      <c r="K75" s="72"/>
      <c r="L75" s="72"/>
      <c r="M75" s="72"/>
      <c r="N75" s="72"/>
      <c r="O75" s="72"/>
      <c r="P75" s="72"/>
      <c r="Q75" s="72"/>
      <c r="R75" s="72"/>
      <c r="S75" s="72"/>
      <c r="T75" s="72"/>
      <c r="U75" s="72"/>
      <c r="V75" s="42"/>
      <c r="W75" s="42"/>
      <c r="X75" s="42"/>
      <c r="Y75" s="42"/>
      <c r="Z75" s="42"/>
      <c r="AA75" s="42"/>
      <c r="AB75" s="42"/>
      <c r="AC75" s="42"/>
      <c r="AD75" s="42"/>
      <c r="AE75" s="42"/>
      <c r="AF75" s="42"/>
      <c r="AG75" s="42"/>
      <c r="AH75" s="42"/>
      <c r="AI75" s="42"/>
      <c r="AJ75" s="42"/>
      <c r="AK75" s="42"/>
      <c r="AL75" s="43"/>
      <c r="AM75" s="43"/>
      <c r="AN75" s="43"/>
    </row>
    <row r="76" spans="1:40" s="33" customFormat="1" x14ac:dyDescent="0.3">
      <c r="A76" s="32"/>
      <c r="B76" s="69"/>
      <c r="C76" s="69"/>
      <c r="D76" s="69"/>
      <c r="E76" s="70"/>
      <c r="F76" s="71"/>
      <c r="G76" s="71"/>
      <c r="H76" s="71"/>
      <c r="I76" s="72"/>
      <c r="J76" s="71"/>
      <c r="K76" s="71"/>
      <c r="L76" s="71"/>
      <c r="M76" s="72"/>
      <c r="N76" s="71"/>
      <c r="O76" s="71"/>
      <c r="P76" s="71"/>
      <c r="Q76" s="72"/>
      <c r="R76" s="71"/>
      <c r="S76" s="71"/>
      <c r="T76" s="71"/>
      <c r="U76" s="72"/>
      <c r="V76" s="41"/>
      <c r="W76" s="41"/>
      <c r="X76" s="41"/>
      <c r="Y76" s="42"/>
      <c r="Z76" s="41"/>
      <c r="AA76" s="41"/>
      <c r="AB76" s="41"/>
      <c r="AC76" s="42"/>
      <c r="AD76" s="41"/>
      <c r="AE76" s="41"/>
      <c r="AF76" s="41"/>
      <c r="AG76" s="42"/>
      <c r="AH76" s="41"/>
      <c r="AI76" s="41"/>
      <c r="AJ76" s="41"/>
      <c r="AK76" s="42"/>
      <c r="AL76" s="43"/>
      <c r="AM76" s="43"/>
      <c r="AN76" s="43"/>
    </row>
    <row r="77" spans="1:40" s="33" customFormat="1" x14ac:dyDescent="0.3">
      <c r="A77" s="32"/>
      <c r="B77" s="69"/>
      <c r="C77" s="69"/>
      <c r="D77" s="69"/>
      <c r="E77" s="70"/>
      <c r="F77" s="71"/>
      <c r="G77" s="71"/>
      <c r="H77" s="71"/>
      <c r="I77" s="72"/>
      <c r="J77" s="71"/>
      <c r="K77" s="71"/>
      <c r="L77" s="71"/>
      <c r="M77" s="72"/>
      <c r="N77" s="71"/>
      <c r="O77" s="71"/>
      <c r="P77" s="71"/>
      <c r="Q77" s="72"/>
      <c r="R77" s="71"/>
      <c r="S77" s="71"/>
      <c r="T77" s="71"/>
      <c r="U77" s="72"/>
      <c r="V77" s="41"/>
      <c r="W77" s="41"/>
      <c r="X77" s="41"/>
      <c r="Y77" s="42"/>
      <c r="Z77" s="41"/>
      <c r="AA77" s="41"/>
      <c r="AB77" s="41"/>
      <c r="AC77" s="42"/>
      <c r="AD77" s="41"/>
      <c r="AE77" s="41"/>
      <c r="AF77" s="41"/>
      <c r="AG77" s="42"/>
      <c r="AH77" s="41"/>
      <c r="AI77" s="41"/>
      <c r="AJ77" s="41"/>
      <c r="AK77" s="42"/>
      <c r="AL77" s="43"/>
      <c r="AM77" s="43"/>
      <c r="AN77" s="43"/>
    </row>
    <row r="78" spans="1:40" s="33" customFormat="1" x14ac:dyDescent="0.3">
      <c r="A78" s="32"/>
      <c r="B78" s="69"/>
      <c r="C78" s="69"/>
      <c r="D78" s="69"/>
      <c r="E78" s="70"/>
      <c r="F78" s="71"/>
      <c r="G78" s="71"/>
      <c r="H78" s="71"/>
      <c r="I78" s="72"/>
      <c r="J78" s="71"/>
      <c r="K78" s="71"/>
      <c r="L78" s="71"/>
      <c r="M78" s="72"/>
      <c r="N78" s="71"/>
      <c r="O78" s="71"/>
      <c r="P78" s="71"/>
      <c r="Q78" s="72"/>
      <c r="R78" s="71"/>
      <c r="S78" s="71"/>
      <c r="T78" s="71"/>
      <c r="U78" s="72"/>
      <c r="V78" s="41"/>
      <c r="W78" s="41"/>
      <c r="X78" s="41"/>
      <c r="Y78" s="42"/>
      <c r="Z78" s="41"/>
      <c r="AA78" s="41"/>
      <c r="AB78" s="41"/>
      <c r="AC78" s="42"/>
      <c r="AD78" s="41"/>
      <c r="AE78" s="41"/>
      <c r="AF78" s="41"/>
      <c r="AG78" s="42"/>
      <c r="AH78" s="41"/>
      <c r="AI78" s="41"/>
      <c r="AJ78" s="41"/>
      <c r="AK78" s="42"/>
      <c r="AL78" s="43"/>
      <c r="AM78" s="43"/>
      <c r="AN78" s="43"/>
    </row>
    <row r="79" spans="1:40" s="33" customFormat="1" x14ac:dyDescent="0.3">
      <c r="A79" s="32"/>
      <c r="B79" s="69"/>
      <c r="C79" s="69"/>
      <c r="D79" s="69"/>
      <c r="E79" s="70"/>
      <c r="F79" s="71"/>
      <c r="G79" s="71"/>
      <c r="H79" s="71"/>
      <c r="I79" s="72"/>
      <c r="J79" s="71"/>
      <c r="K79" s="71"/>
      <c r="L79" s="71"/>
      <c r="M79" s="72"/>
      <c r="N79" s="71"/>
      <c r="O79" s="71"/>
      <c r="P79" s="71"/>
      <c r="Q79" s="72"/>
      <c r="R79" s="71"/>
      <c r="S79" s="71"/>
      <c r="T79" s="71"/>
      <c r="U79" s="72"/>
      <c r="V79" s="41"/>
      <c r="W79" s="41"/>
      <c r="X79" s="41"/>
      <c r="Y79" s="42"/>
      <c r="Z79" s="41"/>
      <c r="AA79" s="41"/>
      <c r="AB79" s="41"/>
      <c r="AC79" s="42"/>
      <c r="AD79" s="41"/>
      <c r="AE79" s="41"/>
      <c r="AF79" s="41"/>
      <c r="AG79" s="42"/>
      <c r="AH79" s="41"/>
      <c r="AI79" s="41"/>
      <c r="AJ79" s="41"/>
      <c r="AK79" s="42"/>
      <c r="AL79" s="43"/>
      <c r="AM79" s="43"/>
      <c r="AN79" s="43"/>
    </row>
    <row r="80" spans="1:40" s="33" customFormat="1" x14ac:dyDescent="0.3">
      <c r="A80" s="32"/>
      <c r="B80" s="69"/>
      <c r="C80" s="69"/>
      <c r="D80" s="69"/>
      <c r="E80" s="70"/>
      <c r="F80" s="71"/>
      <c r="G80" s="71"/>
      <c r="H80" s="71"/>
      <c r="I80" s="72"/>
      <c r="J80" s="71"/>
      <c r="K80" s="71"/>
      <c r="L80" s="71"/>
      <c r="M80" s="72"/>
      <c r="N80" s="71"/>
      <c r="O80" s="71"/>
      <c r="P80" s="71"/>
      <c r="Q80" s="72"/>
      <c r="R80" s="71"/>
      <c r="S80" s="71"/>
      <c r="T80" s="71"/>
      <c r="U80" s="72"/>
      <c r="V80" s="41"/>
      <c r="W80" s="41"/>
      <c r="X80" s="41"/>
      <c r="Y80" s="42"/>
      <c r="Z80" s="41"/>
      <c r="AA80" s="41"/>
      <c r="AB80" s="41"/>
      <c r="AC80" s="42"/>
      <c r="AD80" s="41"/>
      <c r="AE80" s="41"/>
      <c r="AF80" s="41"/>
      <c r="AG80" s="42"/>
      <c r="AH80" s="41"/>
      <c r="AI80" s="41"/>
      <c r="AJ80" s="41"/>
      <c r="AK80" s="42"/>
      <c r="AL80" s="43"/>
      <c r="AM80" s="43"/>
      <c r="AN80" s="43"/>
    </row>
    <row r="81" spans="1:40" s="33" customFormat="1" x14ac:dyDescent="0.3">
      <c r="A81" s="32"/>
      <c r="B81" s="69"/>
      <c r="C81" s="69"/>
      <c r="D81" s="69"/>
      <c r="E81" s="70"/>
      <c r="F81" s="71"/>
      <c r="G81" s="71"/>
      <c r="H81" s="71"/>
      <c r="I81" s="72"/>
      <c r="J81" s="71"/>
      <c r="K81" s="71"/>
      <c r="L81" s="71"/>
      <c r="M81" s="72"/>
      <c r="N81" s="71"/>
      <c r="O81" s="71"/>
      <c r="P81" s="71"/>
      <c r="Q81" s="72"/>
      <c r="R81" s="71"/>
      <c r="S81" s="71"/>
      <c r="T81" s="71"/>
      <c r="U81" s="72"/>
      <c r="V81" s="41"/>
      <c r="W81" s="41"/>
      <c r="X81" s="41"/>
      <c r="Y81" s="42"/>
      <c r="Z81" s="41"/>
      <c r="AA81" s="41"/>
      <c r="AB81" s="41"/>
      <c r="AC81" s="42"/>
      <c r="AD81" s="41"/>
      <c r="AE81" s="41"/>
      <c r="AF81" s="41"/>
      <c r="AG81" s="42"/>
      <c r="AH81" s="41"/>
      <c r="AI81" s="41"/>
      <c r="AJ81" s="41"/>
      <c r="AK81" s="42"/>
      <c r="AL81" s="43"/>
      <c r="AM81" s="43"/>
      <c r="AN81" s="43"/>
    </row>
    <row r="82" spans="1:40" s="33" customFormat="1" x14ac:dyDescent="0.3">
      <c r="A82" s="32"/>
      <c r="B82" s="69"/>
      <c r="C82" s="69"/>
      <c r="D82" s="69"/>
      <c r="E82" s="70"/>
      <c r="F82" s="71"/>
      <c r="G82" s="71"/>
      <c r="H82" s="71"/>
      <c r="I82" s="72"/>
      <c r="J82" s="71"/>
      <c r="K82" s="71"/>
      <c r="L82" s="71"/>
      <c r="M82" s="72"/>
      <c r="N82" s="71"/>
      <c r="O82" s="71"/>
      <c r="P82" s="71"/>
      <c r="Q82" s="72"/>
      <c r="R82" s="71"/>
      <c r="S82" s="71"/>
      <c r="T82" s="71"/>
      <c r="U82" s="72"/>
      <c r="V82" s="41"/>
      <c r="W82" s="41"/>
      <c r="X82" s="41"/>
      <c r="Y82" s="42"/>
      <c r="Z82" s="41"/>
      <c r="AA82" s="41"/>
      <c r="AB82" s="41"/>
      <c r="AC82" s="42"/>
      <c r="AD82" s="41"/>
      <c r="AE82" s="41"/>
      <c r="AF82" s="41"/>
      <c r="AG82" s="42"/>
      <c r="AH82" s="41"/>
      <c r="AI82" s="41"/>
      <c r="AJ82" s="41"/>
      <c r="AK82" s="42"/>
      <c r="AL82" s="43"/>
      <c r="AM82" s="43"/>
      <c r="AN82" s="43"/>
    </row>
    <row r="83" spans="1:40" s="33" customFormat="1" x14ac:dyDescent="0.3">
      <c r="A83" s="32"/>
      <c r="B83" s="69"/>
      <c r="C83" s="69"/>
      <c r="D83" s="69"/>
      <c r="E83" s="70"/>
      <c r="F83" s="71"/>
      <c r="G83" s="71"/>
      <c r="H83" s="71"/>
      <c r="I83" s="72"/>
      <c r="J83" s="71"/>
      <c r="K83" s="71"/>
      <c r="L83" s="71"/>
      <c r="M83" s="72"/>
      <c r="N83" s="71"/>
      <c r="O83" s="71"/>
      <c r="P83" s="71"/>
      <c r="Q83" s="72"/>
      <c r="R83" s="71"/>
      <c r="S83" s="71"/>
      <c r="T83" s="71"/>
      <c r="U83" s="72"/>
      <c r="V83" s="41"/>
      <c r="W83" s="41"/>
      <c r="X83" s="41"/>
      <c r="Y83" s="42"/>
      <c r="Z83" s="41"/>
      <c r="AA83" s="41"/>
      <c r="AB83" s="41"/>
      <c r="AC83" s="42"/>
      <c r="AD83" s="41"/>
      <c r="AE83" s="41"/>
      <c r="AF83" s="41"/>
      <c r="AG83" s="42"/>
      <c r="AH83" s="41"/>
      <c r="AI83" s="41"/>
      <c r="AJ83" s="41"/>
      <c r="AK83" s="42"/>
      <c r="AL83" s="43"/>
      <c r="AM83" s="43"/>
      <c r="AN83" s="43"/>
    </row>
    <row r="84" spans="1:40" s="33" customFormat="1" x14ac:dyDescent="0.3">
      <c r="A84" s="32"/>
      <c r="B84" s="69"/>
      <c r="C84" s="69"/>
      <c r="D84" s="69"/>
      <c r="E84" s="70"/>
      <c r="F84" s="71"/>
      <c r="G84" s="71"/>
      <c r="H84" s="71"/>
      <c r="I84" s="72"/>
      <c r="J84" s="71"/>
      <c r="K84" s="71"/>
      <c r="L84" s="71"/>
      <c r="M84" s="72"/>
      <c r="N84" s="71"/>
      <c r="O84" s="71"/>
      <c r="P84" s="71"/>
      <c r="Q84" s="72"/>
      <c r="R84" s="71"/>
      <c r="S84" s="71"/>
      <c r="T84" s="71"/>
      <c r="U84" s="72"/>
      <c r="V84" s="41"/>
      <c r="W84" s="41"/>
      <c r="X84" s="41"/>
      <c r="Y84" s="42"/>
      <c r="Z84" s="41"/>
      <c r="AA84" s="41"/>
      <c r="AB84" s="41"/>
      <c r="AC84" s="42"/>
      <c r="AD84" s="41"/>
      <c r="AE84" s="41"/>
      <c r="AF84" s="41"/>
      <c r="AG84" s="42"/>
      <c r="AH84" s="41"/>
      <c r="AI84" s="41"/>
      <c r="AJ84" s="41"/>
      <c r="AK84" s="42"/>
      <c r="AL84" s="43"/>
      <c r="AM84" s="43"/>
      <c r="AN84" s="43"/>
    </row>
    <row r="85" spans="1:40" s="33" customFormat="1" x14ac:dyDescent="0.3">
      <c r="A85" s="32"/>
      <c r="B85" s="69"/>
      <c r="C85" s="69"/>
      <c r="D85" s="69"/>
      <c r="E85" s="70"/>
      <c r="F85" s="71"/>
      <c r="G85" s="71"/>
      <c r="H85" s="71"/>
      <c r="I85" s="72"/>
      <c r="J85" s="71"/>
      <c r="K85" s="71"/>
      <c r="L85" s="71"/>
      <c r="M85" s="72"/>
      <c r="N85" s="71"/>
      <c r="O85" s="71"/>
      <c r="P85" s="71"/>
      <c r="Q85" s="72"/>
      <c r="R85" s="71"/>
      <c r="S85" s="71"/>
      <c r="T85" s="71"/>
      <c r="U85" s="72"/>
      <c r="V85" s="41"/>
      <c r="W85" s="41"/>
      <c r="X85" s="41"/>
      <c r="Y85" s="42"/>
      <c r="Z85" s="41"/>
      <c r="AA85" s="41"/>
      <c r="AB85" s="41"/>
      <c r="AC85" s="42"/>
      <c r="AD85" s="41"/>
      <c r="AE85" s="41"/>
      <c r="AF85" s="41"/>
      <c r="AG85" s="42"/>
      <c r="AH85" s="41"/>
      <c r="AI85" s="41"/>
      <c r="AJ85" s="41"/>
      <c r="AK85" s="42"/>
      <c r="AL85" s="43"/>
      <c r="AM85" s="43"/>
      <c r="AN85" s="43"/>
    </row>
    <row r="86" spans="1:40" s="33" customFormat="1" x14ac:dyDescent="0.3">
      <c r="A86" s="32"/>
      <c r="B86" s="69"/>
      <c r="C86" s="69"/>
      <c r="D86" s="69"/>
      <c r="E86" s="70"/>
      <c r="F86" s="71"/>
      <c r="G86" s="71"/>
      <c r="H86" s="71"/>
      <c r="I86" s="72"/>
      <c r="J86" s="71"/>
      <c r="K86" s="71"/>
      <c r="L86" s="71"/>
      <c r="M86" s="72"/>
      <c r="N86" s="71"/>
      <c r="O86" s="71"/>
      <c r="P86" s="71"/>
      <c r="Q86" s="72"/>
      <c r="R86" s="71"/>
      <c r="S86" s="71"/>
      <c r="T86" s="71"/>
      <c r="U86" s="72"/>
      <c r="V86" s="41"/>
      <c r="W86" s="41"/>
      <c r="X86" s="41"/>
      <c r="Y86" s="42"/>
      <c r="Z86" s="41"/>
      <c r="AA86" s="41"/>
      <c r="AB86" s="41"/>
      <c r="AC86" s="42"/>
      <c r="AD86" s="41"/>
      <c r="AE86" s="41"/>
      <c r="AF86" s="41"/>
      <c r="AG86" s="42"/>
      <c r="AH86" s="41"/>
      <c r="AI86" s="41"/>
      <c r="AJ86" s="41"/>
      <c r="AK86" s="42"/>
      <c r="AL86" s="43"/>
      <c r="AM86" s="43"/>
      <c r="AN86" s="43"/>
    </row>
    <row r="87" spans="1:40" s="33" customFormat="1" x14ac:dyDescent="0.3">
      <c r="A87" s="32"/>
      <c r="B87" s="69"/>
      <c r="C87" s="69"/>
      <c r="D87" s="69"/>
      <c r="E87" s="70"/>
      <c r="F87" s="71"/>
      <c r="G87" s="71"/>
      <c r="H87" s="71"/>
      <c r="I87" s="72"/>
      <c r="J87" s="71"/>
      <c r="K87" s="71"/>
      <c r="L87" s="71"/>
      <c r="M87" s="72"/>
      <c r="N87" s="71"/>
      <c r="O87" s="71"/>
      <c r="P87" s="71"/>
      <c r="Q87" s="72"/>
      <c r="R87" s="71"/>
      <c r="S87" s="71"/>
      <c r="T87" s="71"/>
      <c r="U87" s="72"/>
      <c r="V87" s="41"/>
      <c r="W87" s="41"/>
      <c r="X87" s="41"/>
      <c r="Y87" s="42"/>
      <c r="Z87" s="41"/>
      <c r="AA87" s="41"/>
      <c r="AB87" s="41"/>
      <c r="AC87" s="42"/>
      <c r="AD87" s="41"/>
      <c r="AE87" s="41"/>
      <c r="AF87" s="41"/>
      <c r="AG87" s="42"/>
      <c r="AH87" s="41"/>
      <c r="AI87" s="41"/>
      <c r="AJ87" s="41"/>
      <c r="AK87" s="42"/>
      <c r="AL87" s="43"/>
      <c r="AM87" s="43"/>
      <c r="AN87" s="43"/>
    </row>
    <row r="88" spans="1:40" s="33" customFormat="1" x14ac:dyDescent="0.3">
      <c r="A88" s="32"/>
      <c r="B88" s="69"/>
      <c r="C88" s="69"/>
      <c r="D88" s="69"/>
      <c r="E88" s="70"/>
      <c r="F88" s="71"/>
      <c r="G88" s="71"/>
      <c r="H88" s="71"/>
      <c r="I88" s="72"/>
      <c r="J88" s="71"/>
      <c r="K88" s="71"/>
      <c r="L88" s="71"/>
      <c r="M88" s="72"/>
      <c r="N88" s="71"/>
      <c r="O88" s="71"/>
      <c r="P88" s="71"/>
      <c r="Q88" s="72"/>
      <c r="R88" s="71"/>
      <c r="S88" s="71"/>
      <c r="T88" s="71"/>
      <c r="U88" s="72"/>
      <c r="V88" s="41"/>
      <c r="W88" s="41"/>
      <c r="X88" s="41"/>
      <c r="Y88" s="42"/>
      <c r="Z88" s="41"/>
      <c r="AA88" s="41"/>
      <c r="AB88" s="41"/>
      <c r="AC88" s="42"/>
      <c r="AD88" s="41"/>
      <c r="AE88" s="41"/>
      <c r="AF88" s="41"/>
      <c r="AG88" s="42"/>
      <c r="AH88" s="41"/>
      <c r="AI88" s="41"/>
      <c r="AJ88" s="41"/>
      <c r="AK88" s="42"/>
      <c r="AL88" s="43"/>
      <c r="AM88" s="43"/>
      <c r="AN88" s="43"/>
    </row>
    <row r="89" spans="1:40" s="33" customFormat="1" x14ac:dyDescent="0.3">
      <c r="A89" s="32"/>
      <c r="B89" s="69"/>
      <c r="C89" s="69"/>
      <c r="D89" s="69"/>
      <c r="E89" s="70"/>
      <c r="F89" s="71"/>
      <c r="G89" s="71"/>
      <c r="H89" s="71"/>
      <c r="I89" s="72"/>
      <c r="J89" s="71"/>
      <c r="K89" s="71"/>
      <c r="L89" s="71"/>
      <c r="M89" s="72"/>
      <c r="N89" s="71"/>
      <c r="O89" s="71"/>
      <c r="P89" s="71"/>
      <c r="Q89" s="72"/>
      <c r="R89" s="71"/>
      <c r="S89" s="71"/>
      <c r="T89" s="71"/>
      <c r="U89" s="72"/>
      <c r="V89" s="41"/>
      <c r="W89" s="41"/>
      <c r="X89" s="41"/>
      <c r="Y89" s="42"/>
      <c r="Z89" s="41"/>
      <c r="AA89" s="41"/>
      <c r="AB89" s="41"/>
      <c r="AC89" s="42"/>
      <c r="AD89" s="41"/>
      <c r="AE89" s="41"/>
      <c r="AF89" s="41"/>
      <c r="AG89" s="42"/>
      <c r="AH89" s="41"/>
      <c r="AI89" s="41"/>
      <c r="AJ89" s="41"/>
      <c r="AK89" s="42"/>
      <c r="AL89" s="43"/>
      <c r="AM89" s="43"/>
      <c r="AN89" s="43"/>
    </row>
    <row r="90" spans="1:40" s="33" customFormat="1" x14ac:dyDescent="0.3">
      <c r="A90" s="32"/>
      <c r="B90" s="69"/>
      <c r="C90" s="69"/>
      <c r="D90" s="69"/>
      <c r="E90" s="70"/>
      <c r="F90" s="71"/>
      <c r="G90" s="71"/>
      <c r="H90" s="71"/>
      <c r="I90" s="72"/>
      <c r="J90" s="71"/>
      <c r="K90" s="71"/>
      <c r="L90" s="71"/>
      <c r="M90" s="72"/>
      <c r="N90" s="71"/>
      <c r="O90" s="71"/>
      <c r="P90" s="71"/>
      <c r="Q90" s="72"/>
      <c r="R90" s="71"/>
      <c r="S90" s="71"/>
      <c r="T90" s="71"/>
      <c r="U90" s="72"/>
      <c r="V90" s="41"/>
      <c r="W90" s="41"/>
      <c r="X90" s="41"/>
      <c r="Y90" s="42"/>
      <c r="Z90" s="41"/>
      <c r="AA90" s="41"/>
      <c r="AB90" s="41"/>
      <c r="AC90" s="42"/>
      <c r="AD90" s="41"/>
      <c r="AE90" s="41"/>
      <c r="AF90" s="41"/>
      <c r="AG90" s="42"/>
      <c r="AH90" s="41"/>
      <c r="AI90" s="41"/>
      <c r="AJ90" s="41"/>
      <c r="AK90" s="42"/>
      <c r="AL90" s="43"/>
      <c r="AM90" s="43"/>
      <c r="AN90" s="43"/>
    </row>
    <row r="91" spans="1:40" s="33" customFormat="1" x14ac:dyDescent="0.3">
      <c r="A91" s="32"/>
      <c r="B91" s="70"/>
      <c r="C91" s="70"/>
      <c r="D91" s="70"/>
      <c r="E91" s="70"/>
      <c r="F91" s="72"/>
      <c r="G91" s="72"/>
      <c r="H91" s="72"/>
      <c r="I91" s="72"/>
      <c r="J91" s="72"/>
      <c r="K91" s="72"/>
      <c r="L91" s="72"/>
      <c r="M91" s="72"/>
      <c r="N91" s="72"/>
      <c r="O91" s="72"/>
      <c r="P91" s="72"/>
      <c r="Q91" s="72"/>
      <c r="R91" s="72"/>
      <c r="S91" s="72"/>
      <c r="T91" s="72"/>
      <c r="U91" s="72"/>
      <c r="V91" s="42"/>
      <c r="W91" s="42"/>
      <c r="X91" s="42"/>
      <c r="Y91" s="42"/>
      <c r="Z91" s="42"/>
      <c r="AA91" s="42"/>
      <c r="AB91" s="42"/>
      <c r="AC91" s="42"/>
      <c r="AD91" s="42"/>
      <c r="AE91" s="42"/>
      <c r="AF91" s="42"/>
      <c r="AG91" s="42"/>
      <c r="AH91" s="42"/>
      <c r="AI91" s="42"/>
      <c r="AJ91" s="42"/>
      <c r="AK91" s="42"/>
      <c r="AL91" s="43"/>
      <c r="AM91" s="43"/>
      <c r="AN91" s="43"/>
    </row>
    <row r="92" spans="1:40" s="33" customFormat="1" x14ac:dyDescent="0.3">
      <c r="A92" s="32"/>
      <c r="B92" s="69"/>
      <c r="C92" s="69"/>
      <c r="D92" s="69"/>
      <c r="E92" s="70"/>
      <c r="F92" s="71"/>
      <c r="G92" s="71"/>
      <c r="H92" s="71"/>
      <c r="I92" s="72"/>
      <c r="J92" s="71"/>
      <c r="K92" s="71"/>
      <c r="L92" s="71"/>
      <c r="M92" s="72"/>
      <c r="N92" s="71"/>
      <c r="O92" s="71"/>
      <c r="P92" s="71"/>
      <c r="Q92" s="72"/>
      <c r="R92" s="71"/>
      <c r="S92" s="71"/>
      <c r="T92" s="71"/>
      <c r="U92" s="72"/>
      <c r="V92" s="41"/>
      <c r="W92" s="41"/>
      <c r="X92" s="41"/>
      <c r="Y92" s="42"/>
      <c r="Z92" s="41"/>
      <c r="AA92" s="41"/>
      <c r="AB92" s="41"/>
      <c r="AC92" s="42"/>
      <c r="AD92" s="41"/>
      <c r="AE92" s="41"/>
      <c r="AF92" s="41"/>
      <c r="AG92" s="42"/>
      <c r="AH92" s="41"/>
      <c r="AI92" s="41"/>
      <c r="AJ92" s="41"/>
      <c r="AK92" s="42"/>
      <c r="AL92" s="43"/>
      <c r="AM92" s="43"/>
      <c r="AN92" s="43"/>
    </row>
    <row r="93" spans="1:40" s="33" customFormat="1" x14ac:dyDescent="0.3">
      <c r="A93" s="32"/>
      <c r="B93" s="69"/>
      <c r="C93" s="69"/>
      <c r="D93" s="69"/>
      <c r="E93" s="70"/>
      <c r="F93" s="71"/>
      <c r="G93" s="71"/>
      <c r="H93" s="71"/>
      <c r="I93" s="72"/>
      <c r="J93" s="71"/>
      <c r="K93" s="71"/>
      <c r="L93" s="71"/>
      <c r="M93" s="72"/>
      <c r="N93" s="71"/>
      <c r="O93" s="71"/>
      <c r="P93" s="71"/>
      <c r="Q93" s="72"/>
      <c r="R93" s="71"/>
      <c r="S93" s="71"/>
      <c r="T93" s="71"/>
      <c r="U93" s="72"/>
      <c r="V93" s="41"/>
      <c r="W93" s="41"/>
      <c r="X93" s="41"/>
      <c r="Y93" s="42"/>
      <c r="Z93" s="41"/>
      <c r="AA93" s="41"/>
      <c r="AB93" s="41"/>
      <c r="AC93" s="42"/>
      <c r="AD93" s="41"/>
      <c r="AE93" s="41"/>
      <c r="AF93" s="41"/>
      <c r="AG93" s="42"/>
      <c r="AH93" s="41"/>
      <c r="AI93" s="41"/>
      <c r="AJ93" s="41"/>
      <c r="AK93" s="42"/>
      <c r="AL93" s="43"/>
      <c r="AM93" s="43"/>
      <c r="AN93" s="43"/>
    </row>
    <row r="94" spans="1:40" s="33" customFormat="1" x14ac:dyDescent="0.3">
      <c r="A94" s="32"/>
      <c r="B94" s="69"/>
      <c r="C94" s="69"/>
      <c r="D94" s="69"/>
      <c r="E94" s="70"/>
      <c r="F94" s="71"/>
      <c r="G94" s="71"/>
      <c r="H94" s="71"/>
      <c r="I94" s="72"/>
      <c r="J94" s="71"/>
      <c r="K94" s="71"/>
      <c r="L94" s="71"/>
      <c r="M94" s="72"/>
      <c r="N94" s="71"/>
      <c r="O94" s="71"/>
      <c r="P94" s="71"/>
      <c r="Q94" s="72"/>
      <c r="R94" s="71"/>
      <c r="S94" s="71"/>
      <c r="T94" s="71"/>
      <c r="U94" s="72"/>
      <c r="V94" s="41"/>
      <c r="W94" s="41"/>
      <c r="X94" s="41"/>
      <c r="Y94" s="42"/>
      <c r="Z94" s="41"/>
      <c r="AA94" s="41"/>
      <c r="AB94" s="41"/>
      <c r="AC94" s="42"/>
      <c r="AD94" s="41"/>
      <c r="AE94" s="41"/>
      <c r="AF94" s="41"/>
      <c r="AG94" s="42"/>
      <c r="AH94" s="41"/>
      <c r="AI94" s="41"/>
      <c r="AJ94" s="41"/>
      <c r="AK94" s="42"/>
      <c r="AL94" s="43"/>
      <c r="AM94" s="43"/>
      <c r="AN94" s="43"/>
    </row>
    <row r="95" spans="1:40" s="33" customFormat="1" x14ac:dyDescent="0.3">
      <c r="A95" s="32"/>
      <c r="B95" s="69"/>
      <c r="C95" s="69"/>
      <c r="D95" s="69"/>
      <c r="E95" s="70"/>
      <c r="F95" s="71"/>
      <c r="G95" s="71"/>
      <c r="H95" s="71"/>
      <c r="I95" s="72"/>
      <c r="J95" s="71"/>
      <c r="K95" s="71"/>
      <c r="L95" s="71"/>
      <c r="M95" s="72"/>
      <c r="N95" s="71"/>
      <c r="O95" s="71"/>
      <c r="P95" s="71"/>
      <c r="Q95" s="72"/>
      <c r="R95" s="71"/>
      <c r="S95" s="71"/>
      <c r="T95" s="71"/>
      <c r="U95" s="72"/>
      <c r="V95" s="41"/>
      <c r="W95" s="41"/>
      <c r="X95" s="41"/>
      <c r="Y95" s="42"/>
      <c r="Z95" s="41"/>
      <c r="AA95" s="41"/>
      <c r="AB95" s="41"/>
      <c r="AC95" s="42"/>
      <c r="AD95" s="41"/>
      <c r="AE95" s="41"/>
      <c r="AF95" s="41"/>
      <c r="AG95" s="42"/>
      <c r="AH95" s="41"/>
      <c r="AI95" s="41"/>
      <c r="AJ95" s="41"/>
      <c r="AK95" s="42"/>
      <c r="AL95" s="43"/>
      <c r="AM95" s="43"/>
      <c r="AN95" s="43"/>
    </row>
    <row r="96" spans="1:40" s="33" customFormat="1" x14ac:dyDescent="0.3">
      <c r="A96" s="32"/>
      <c r="B96" s="73"/>
      <c r="C96" s="73"/>
      <c r="D96" s="73"/>
      <c r="E96" s="73"/>
      <c r="F96" s="74"/>
      <c r="G96" s="74"/>
      <c r="H96" s="74"/>
      <c r="I96" s="74"/>
      <c r="J96" s="74"/>
      <c r="K96" s="74"/>
      <c r="L96" s="74"/>
      <c r="M96" s="74"/>
      <c r="N96" s="74"/>
      <c r="O96" s="74"/>
      <c r="P96" s="74"/>
      <c r="Q96" s="74"/>
      <c r="R96" s="74"/>
      <c r="S96" s="74"/>
      <c r="T96" s="74"/>
      <c r="U96" s="74"/>
      <c r="V96" s="43"/>
      <c r="W96" s="43"/>
      <c r="X96" s="43"/>
      <c r="Y96" s="43"/>
      <c r="Z96" s="43"/>
      <c r="AA96" s="43"/>
      <c r="AB96" s="43"/>
      <c r="AC96" s="43"/>
      <c r="AD96" s="43"/>
      <c r="AE96" s="43"/>
      <c r="AF96" s="43"/>
      <c r="AG96" s="43"/>
      <c r="AH96" s="43"/>
      <c r="AI96" s="43"/>
      <c r="AJ96" s="43"/>
      <c r="AK96" s="43"/>
      <c r="AL96" s="43"/>
      <c r="AM96" s="43"/>
      <c r="AN96" s="43"/>
    </row>
    <row r="97" spans="1:40" s="33" customFormat="1" x14ac:dyDescent="0.3">
      <c r="A97" s="32"/>
      <c r="B97" s="73"/>
      <c r="C97" s="73"/>
      <c r="D97" s="73"/>
      <c r="E97" s="73"/>
      <c r="F97" s="74"/>
      <c r="G97" s="74"/>
      <c r="H97" s="74"/>
      <c r="I97" s="74"/>
      <c r="J97" s="74"/>
      <c r="K97" s="74"/>
      <c r="L97" s="74"/>
      <c r="M97" s="74"/>
      <c r="N97" s="74"/>
      <c r="O97" s="74"/>
      <c r="P97" s="74"/>
      <c r="Q97" s="74"/>
      <c r="R97" s="74"/>
      <c r="S97" s="74"/>
      <c r="T97" s="74"/>
      <c r="U97" s="74"/>
      <c r="V97" s="43"/>
      <c r="W97" s="43"/>
      <c r="X97" s="43"/>
      <c r="Y97" s="43"/>
      <c r="Z97" s="43"/>
      <c r="AA97" s="43"/>
      <c r="AB97" s="43"/>
      <c r="AC97" s="43"/>
      <c r="AD97" s="43"/>
      <c r="AE97" s="43"/>
      <c r="AF97" s="43"/>
      <c r="AG97" s="43"/>
      <c r="AH97" s="43"/>
      <c r="AI97" s="43"/>
      <c r="AJ97" s="43"/>
      <c r="AK97" s="43"/>
      <c r="AL97" s="43"/>
      <c r="AM97" s="43"/>
      <c r="AN97" s="43"/>
    </row>
    <row r="98" spans="1:40" s="33" customFormat="1" x14ac:dyDescent="0.3">
      <c r="A98" s="32"/>
      <c r="F98" s="43"/>
      <c r="G98" s="43"/>
      <c r="H98" s="43"/>
      <c r="I98" s="43"/>
      <c r="J98" s="43"/>
      <c r="K98" s="43"/>
      <c r="L98" s="43"/>
      <c r="M98" s="43"/>
      <c r="N98" s="43"/>
      <c r="O98" s="43"/>
      <c r="P98" s="43"/>
      <c r="Q98" s="43"/>
      <c r="R98" s="43"/>
      <c r="S98" s="43"/>
      <c r="T98" s="43"/>
      <c r="U98" s="43"/>
      <c r="V98" s="43"/>
      <c r="W98" s="43"/>
      <c r="X98" s="43"/>
      <c r="Y98" s="43"/>
      <c r="Z98" s="43"/>
      <c r="AA98" s="43"/>
      <c r="AB98" s="43"/>
      <c r="AC98" s="43"/>
      <c r="AD98" s="43"/>
      <c r="AE98" s="43"/>
      <c r="AF98" s="43"/>
      <c r="AG98" s="43"/>
      <c r="AH98" s="43"/>
      <c r="AI98" s="43"/>
      <c r="AJ98" s="43"/>
      <c r="AK98" s="43"/>
      <c r="AL98" s="43"/>
      <c r="AM98" s="43"/>
      <c r="AN98" s="43"/>
    </row>
    <row r="99" spans="1:40" s="33" customFormat="1" x14ac:dyDescent="0.3">
      <c r="A99" s="32"/>
      <c r="F99" s="43"/>
      <c r="G99" s="43"/>
      <c r="H99" s="43"/>
      <c r="I99" s="43"/>
      <c r="J99" s="43"/>
      <c r="K99" s="43"/>
      <c r="L99" s="43"/>
      <c r="M99" s="43"/>
      <c r="N99" s="43"/>
      <c r="O99" s="43"/>
      <c r="P99" s="43"/>
      <c r="Q99" s="43"/>
      <c r="R99" s="43"/>
      <c r="S99" s="43"/>
      <c r="T99" s="43"/>
      <c r="U99" s="43"/>
      <c r="V99" s="43"/>
      <c r="W99" s="43"/>
      <c r="X99" s="43"/>
      <c r="Y99" s="43"/>
      <c r="Z99" s="43"/>
      <c r="AA99" s="43"/>
      <c r="AB99" s="43"/>
      <c r="AC99" s="43"/>
      <c r="AD99" s="43"/>
      <c r="AE99" s="43"/>
      <c r="AF99" s="43"/>
      <c r="AG99" s="43"/>
      <c r="AH99" s="43"/>
      <c r="AI99" s="43"/>
      <c r="AJ99" s="43"/>
      <c r="AK99" s="43"/>
      <c r="AL99" s="43"/>
      <c r="AM99" s="43"/>
      <c r="AN99" s="43"/>
    </row>
    <row r="100" spans="1:40" s="33" customFormat="1" x14ac:dyDescent="0.3">
      <c r="A100" s="32"/>
      <c r="F100" s="43"/>
      <c r="G100" s="43"/>
      <c r="H100" s="43"/>
      <c r="I100" s="43"/>
      <c r="J100" s="43"/>
      <c r="K100" s="43"/>
      <c r="L100" s="43"/>
      <c r="M100" s="43"/>
      <c r="N100" s="43"/>
      <c r="O100" s="43"/>
      <c r="P100" s="43"/>
      <c r="Q100" s="43"/>
      <c r="R100" s="43"/>
      <c r="S100" s="43"/>
      <c r="T100" s="43"/>
      <c r="U100" s="43"/>
      <c r="V100" s="43"/>
      <c r="W100" s="43"/>
      <c r="X100" s="43"/>
      <c r="Y100" s="43"/>
      <c r="Z100" s="43"/>
      <c r="AA100" s="43"/>
      <c r="AB100" s="43"/>
      <c r="AC100" s="43"/>
      <c r="AD100" s="43"/>
      <c r="AE100" s="43"/>
      <c r="AF100" s="43"/>
      <c r="AG100" s="43"/>
      <c r="AH100" s="43"/>
      <c r="AI100" s="43"/>
      <c r="AJ100" s="43"/>
      <c r="AK100" s="43"/>
      <c r="AL100" s="43"/>
      <c r="AM100" s="43"/>
      <c r="AN100" s="43"/>
    </row>
    <row r="101" spans="1:40" s="33" customFormat="1" x14ac:dyDescent="0.3">
      <c r="A101" s="32"/>
      <c r="F101" s="43"/>
      <c r="G101" s="43"/>
      <c r="H101" s="43"/>
      <c r="I101" s="43"/>
      <c r="J101" s="43"/>
      <c r="K101" s="43"/>
      <c r="L101" s="43"/>
      <c r="M101" s="43"/>
      <c r="N101" s="43"/>
      <c r="O101" s="43"/>
      <c r="P101" s="43"/>
      <c r="Q101" s="43"/>
      <c r="R101" s="43"/>
      <c r="S101" s="43"/>
      <c r="T101" s="43"/>
      <c r="U101" s="43"/>
      <c r="V101" s="43"/>
      <c r="W101" s="43"/>
      <c r="X101" s="43"/>
      <c r="Y101" s="43"/>
      <c r="Z101" s="43"/>
      <c r="AA101" s="43"/>
      <c r="AB101" s="43"/>
      <c r="AC101" s="43"/>
      <c r="AD101" s="43"/>
      <c r="AE101" s="43"/>
      <c r="AF101" s="43"/>
      <c r="AG101" s="43"/>
      <c r="AH101" s="43"/>
      <c r="AI101" s="43"/>
      <c r="AJ101" s="43"/>
      <c r="AK101" s="43"/>
      <c r="AL101" s="43"/>
      <c r="AM101" s="43"/>
      <c r="AN101" s="43"/>
    </row>
    <row r="102" spans="1:40" s="33" customFormat="1" x14ac:dyDescent="0.3">
      <c r="A102" s="32"/>
      <c r="F102" s="43"/>
      <c r="G102" s="43"/>
      <c r="H102" s="43"/>
      <c r="I102" s="43"/>
      <c r="J102" s="43"/>
      <c r="K102" s="43"/>
      <c r="L102" s="43"/>
      <c r="M102" s="43"/>
      <c r="N102" s="43"/>
      <c r="O102" s="43"/>
      <c r="P102" s="43"/>
      <c r="Q102" s="43"/>
      <c r="R102" s="43"/>
      <c r="S102" s="43"/>
      <c r="T102" s="43"/>
      <c r="U102" s="43"/>
      <c r="V102" s="43"/>
      <c r="W102" s="43"/>
      <c r="X102" s="43"/>
      <c r="Y102" s="43"/>
      <c r="Z102" s="43"/>
      <c r="AA102" s="43"/>
      <c r="AB102" s="43"/>
      <c r="AC102" s="43"/>
      <c r="AD102" s="43"/>
      <c r="AE102" s="43"/>
      <c r="AF102" s="43"/>
      <c r="AG102" s="43"/>
      <c r="AH102" s="43"/>
      <c r="AI102" s="43"/>
      <c r="AJ102" s="43"/>
      <c r="AK102" s="43"/>
      <c r="AL102" s="43"/>
      <c r="AM102" s="43"/>
      <c r="AN102" s="43"/>
    </row>
    <row r="103" spans="1:40" s="33" customFormat="1" x14ac:dyDescent="0.3">
      <c r="A103" s="32"/>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row>
    <row r="104" spans="1:40" s="33" customFormat="1" x14ac:dyDescent="0.3">
      <c r="A104" s="32"/>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row>
    <row r="105" spans="1:40" s="33" customFormat="1" x14ac:dyDescent="0.3">
      <c r="A105" s="32"/>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row>
    <row r="106" spans="1:40" s="33" customFormat="1" x14ac:dyDescent="0.3">
      <c r="A106" s="32"/>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row>
    <row r="107" spans="1:40" s="33" customFormat="1" x14ac:dyDescent="0.3">
      <c r="A107" s="32"/>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row>
    <row r="108" spans="1:40" s="33" customFormat="1" x14ac:dyDescent="0.3">
      <c r="A108" s="32"/>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row>
    <row r="109" spans="1:40" s="33" customFormat="1" x14ac:dyDescent="0.3">
      <c r="A109" s="32"/>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row>
    <row r="110" spans="1:40" s="33" customFormat="1" x14ac:dyDescent="0.3">
      <c r="A110" s="32"/>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row>
    <row r="111" spans="1:40" s="33" customFormat="1" x14ac:dyDescent="0.3">
      <c r="A111" s="32"/>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row>
    <row r="112" spans="1:40" s="33" customFormat="1" x14ac:dyDescent="0.3">
      <c r="A112" s="32"/>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row>
    <row r="113" spans="1:40" s="33" customFormat="1" x14ac:dyDescent="0.3">
      <c r="A113" s="32"/>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row>
    <row r="114" spans="1:40" s="33" customFormat="1" x14ac:dyDescent="0.3">
      <c r="A114" s="32"/>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row>
    <row r="115" spans="1:40" s="33" customFormat="1" x14ac:dyDescent="0.3">
      <c r="A115" s="32"/>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row>
    <row r="116" spans="1:40" s="33" customFormat="1" x14ac:dyDescent="0.3">
      <c r="A116" s="32"/>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row>
    <row r="117" spans="1:40" s="33" customFormat="1" x14ac:dyDescent="0.3">
      <c r="A117" s="32"/>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row>
    <row r="118" spans="1:40" s="33" customFormat="1" x14ac:dyDescent="0.3">
      <c r="A118" s="32"/>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row>
    <row r="119" spans="1:40" s="33" customFormat="1" x14ac:dyDescent="0.3">
      <c r="A119" s="32"/>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row>
    <row r="120" spans="1:40" s="33" customFormat="1" x14ac:dyDescent="0.3">
      <c r="A120" s="32"/>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row>
    <row r="121" spans="1:40" s="33" customFormat="1" x14ac:dyDescent="0.3">
      <c r="A121" s="32"/>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row>
    <row r="122" spans="1:40" s="33" customFormat="1" x14ac:dyDescent="0.3">
      <c r="A122" s="32"/>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row>
    <row r="123" spans="1:40" s="33" customFormat="1" x14ac:dyDescent="0.3">
      <c r="A123" s="32"/>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row>
    <row r="124" spans="1:40" s="33" customFormat="1" x14ac:dyDescent="0.3">
      <c r="A124" s="32"/>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row>
    <row r="125" spans="1:40" s="33" customFormat="1" x14ac:dyDescent="0.3">
      <c r="A125" s="32"/>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row>
    <row r="126" spans="1:40" s="33" customFormat="1" x14ac:dyDescent="0.3">
      <c r="A126" s="32"/>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row>
    <row r="127" spans="1:40" s="33" customFormat="1" x14ac:dyDescent="0.3">
      <c r="A127" s="32"/>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row>
    <row r="128" spans="1:40" s="33" customFormat="1" x14ac:dyDescent="0.3">
      <c r="A128" s="32"/>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row>
    <row r="129" spans="1:40" s="33" customFormat="1" x14ac:dyDescent="0.3">
      <c r="A129" s="32"/>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row>
    <row r="130" spans="1:40" s="33" customFormat="1" x14ac:dyDescent="0.3">
      <c r="A130" s="32"/>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row>
    <row r="131" spans="1:40" s="33" customFormat="1" x14ac:dyDescent="0.3">
      <c r="A131" s="32"/>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row>
    <row r="132" spans="1:40" s="33" customFormat="1" x14ac:dyDescent="0.3">
      <c r="A132" s="32"/>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row>
    <row r="133" spans="1:40" s="33" customFormat="1" x14ac:dyDescent="0.3">
      <c r="A133" s="32"/>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row>
    <row r="134" spans="1:40" s="33" customFormat="1" x14ac:dyDescent="0.3">
      <c r="A134" s="32"/>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row>
    <row r="135" spans="1:40" s="33" customFormat="1" x14ac:dyDescent="0.3">
      <c r="A135" s="32"/>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row>
    <row r="136" spans="1:40" s="33" customFormat="1" x14ac:dyDescent="0.3">
      <c r="A136" s="32"/>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row>
    <row r="137" spans="1:40" s="33" customFormat="1" x14ac:dyDescent="0.3">
      <c r="A137" s="32"/>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row>
    <row r="138" spans="1:40" s="33" customFormat="1" x14ac:dyDescent="0.3">
      <c r="A138" s="32"/>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row>
    <row r="139" spans="1:40" s="33" customFormat="1" x14ac:dyDescent="0.3">
      <c r="A139" s="32"/>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row>
    <row r="140" spans="1:40" s="33" customFormat="1" x14ac:dyDescent="0.3">
      <c r="A140" s="32"/>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row>
    <row r="141" spans="1:40" x14ac:dyDescent="0.3">
      <c r="A141" s="1"/>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row>
    <row r="142" spans="1:40" x14ac:dyDescent="0.3">
      <c r="A142" s="1"/>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row>
    <row r="143" spans="1:40" x14ac:dyDescent="0.3">
      <c r="A143" s="1"/>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row>
    <row r="144" spans="1:40" x14ac:dyDescent="0.3">
      <c r="A144" s="1"/>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row>
    <row r="145" spans="1:40" x14ac:dyDescent="0.3">
      <c r="A145" s="1"/>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row>
    <row r="146" spans="1:40" x14ac:dyDescent="0.3">
      <c r="A146" s="1"/>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3">
      <c r="A147" s="1"/>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3">
      <c r="A148" s="1"/>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3">
      <c r="A149" s="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3">
      <c r="A150" s="1"/>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3">
      <c r="A151" s="1"/>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3">
      <c r="A152" s="1"/>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3">
      <c r="A153" s="1"/>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3">
      <c r="A154" s="1"/>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3">
      <c r="A155" s="1"/>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3">
      <c r="A156" s="1"/>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3">
      <c r="A157" s="1"/>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3">
      <c r="A158" s="1"/>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3">
      <c r="A159" s="1"/>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3">
      <c r="A160" s="1"/>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3">
      <c r="A161" s="1"/>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3">
      <c r="A162" s="1"/>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3">
      <c r="A163" s="1"/>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3">
      <c r="A164" s="1"/>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3">
      <c r="A165" s="1"/>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3">
      <c r="A166" s="1"/>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3">
      <c r="A167" s="1"/>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3">
      <c r="A168" s="1"/>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3">
      <c r="A169" s="1"/>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3">
      <c r="A170" s="1"/>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3">
      <c r="A171" s="1"/>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3">
      <c r="A172" s="1"/>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3">
      <c r="A173" s="1"/>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3">
      <c r="A174" s="1"/>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3">
      <c r="A175" s="1"/>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3">
      <c r="A176" s="1"/>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3">
      <c r="A177" s="1"/>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3">
      <c r="A178" s="1"/>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3">
      <c r="A179" s="1"/>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3">
      <c r="A180" s="1"/>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3">
      <c r="A181" s="1"/>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3">
      <c r="A182" s="1"/>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3">
      <c r="A183" s="1"/>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3">
      <c r="A184" s="1"/>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3">
      <c r="A185" s="1"/>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3">
      <c r="A186" s="1"/>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3">
      <c r="A187" s="1"/>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3">
      <c r="A188" s="1"/>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3">
      <c r="A189" s="1"/>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3">
      <c r="A190" s="1"/>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3">
      <c r="A191" s="1"/>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3">
      <c r="A192" s="1"/>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3">
      <c r="A193" s="1"/>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3">
      <c r="A194" s="1"/>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3">
      <c r="A195" s="1"/>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3">
      <c r="A196" s="1"/>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3">
      <c r="A197" s="1"/>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3">
      <c r="A198" s="1"/>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3">
      <c r="A199" s="1"/>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1:40" x14ac:dyDescent="0.3">
      <c r="A200" s="1"/>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1:40" x14ac:dyDescent="0.3">
      <c r="A201" s="1"/>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1:40" x14ac:dyDescent="0.3">
      <c r="A202" s="1"/>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1:40" x14ac:dyDescent="0.3">
      <c r="A203" s="1"/>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1:40" x14ac:dyDescent="0.3">
      <c r="A204" s="1"/>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1:40" x14ac:dyDescent="0.3">
      <c r="A205" s="1"/>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1:40" x14ac:dyDescent="0.3">
      <c r="A206" s="1"/>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1:40" x14ac:dyDescent="0.3">
      <c r="A207" s="1"/>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1:40" x14ac:dyDescent="0.3">
      <c r="A208" s="1"/>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1:40" x14ac:dyDescent="0.3">
      <c r="A209" s="1"/>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1:40" x14ac:dyDescent="0.3">
      <c r="A210" s="1"/>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1:40" x14ac:dyDescent="0.3">
      <c r="A211" s="1"/>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1:40" x14ac:dyDescent="0.3">
      <c r="A212" s="1"/>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1:40" x14ac:dyDescent="0.3">
      <c r="A213" s="1"/>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1:40" x14ac:dyDescent="0.3">
      <c r="A214" s="1"/>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1:40" x14ac:dyDescent="0.3">
      <c r="A215" s="1"/>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1:40" x14ac:dyDescent="0.3">
      <c r="A216" s="1"/>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1:40" x14ac:dyDescent="0.3">
      <c r="A217" s="1"/>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1:40" x14ac:dyDescent="0.3">
      <c r="A218" s="1"/>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1:40" x14ac:dyDescent="0.3">
      <c r="A219" s="1"/>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1:40" x14ac:dyDescent="0.3">
      <c r="A220" s="1"/>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1:40" x14ac:dyDescent="0.3">
      <c r="A221" s="1"/>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1:40" x14ac:dyDescent="0.3">
      <c r="A222" s="1"/>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1:40" x14ac:dyDescent="0.3">
      <c r="A223" s="1"/>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1:40" x14ac:dyDescent="0.3">
      <c r="A224" s="1"/>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1:40" x14ac:dyDescent="0.3">
      <c r="A225" s="1"/>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1:40" x14ac:dyDescent="0.3">
      <c r="A226" s="1"/>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1:40" x14ac:dyDescent="0.3">
      <c r="A227" s="1"/>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1:40" x14ac:dyDescent="0.3">
      <c r="A228" s="1"/>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1:40" x14ac:dyDescent="0.3">
      <c r="A229" s="1"/>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1:40" x14ac:dyDescent="0.3">
      <c r="A230" s="1"/>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1:40" x14ac:dyDescent="0.3">
      <c r="A231" s="1"/>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1:40" x14ac:dyDescent="0.3">
      <c r="A232" s="1"/>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1:40" x14ac:dyDescent="0.3">
      <c r="A233" s="1"/>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1:40" x14ac:dyDescent="0.3">
      <c r="A234" s="1"/>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1:40" x14ac:dyDescent="0.3">
      <c r="A235" s="1"/>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1:40" x14ac:dyDescent="0.3">
      <c r="A236" s="1"/>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1:40" x14ac:dyDescent="0.3">
      <c r="A237" s="1"/>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1:40" x14ac:dyDescent="0.3">
      <c r="A238" s="1"/>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1:40" x14ac:dyDescent="0.3">
      <c r="A239" s="1"/>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1:40" x14ac:dyDescent="0.3">
      <c r="A240" s="1"/>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1:40" x14ac:dyDescent="0.3">
      <c r="A241" s="1"/>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1:40" x14ac:dyDescent="0.3">
      <c r="A242" s="1"/>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1:40" x14ac:dyDescent="0.3">
      <c r="A243" s="1"/>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1:40" x14ac:dyDescent="0.3">
      <c r="A244" s="1"/>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1:40" x14ac:dyDescent="0.3">
      <c r="A245" s="1"/>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1:40" x14ac:dyDescent="0.3">
      <c r="A246" s="1"/>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1:40" x14ac:dyDescent="0.3">
      <c r="A247" s="1"/>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1:40" x14ac:dyDescent="0.3">
      <c r="A248" s="1"/>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1:40" x14ac:dyDescent="0.3">
      <c r="A249" s="1"/>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1:40" x14ac:dyDescent="0.3">
      <c r="A250" s="1"/>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1:40" x14ac:dyDescent="0.3">
      <c r="A251" s="1"/>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1:40" x14ac:dyDescent="0.3">
      <c r="A252" s="1"/>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1:40" x14ac:dyDescent="0.3">
      <c r="A253" s="1"/>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1:40" x14ac:dyDescent="0.3">
      <c r="A254" s="1"/>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1:40" x14ac:dyDescent="0.3">
      <c r="A255" s="1"/>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1:40" x14ac:dyDescent="0.3">
      <c r="A256" s="1"/>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1:40" x14ac:dyDescent="0.3">
      <c r="A257" s="1"/>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1:40" x14ac:dyDescent="0.3">
      <c r="A258" s="1"/>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1:40" x14ac:dyDescent="0.3">
      <c r="A259" s="1"/>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1:40" x14ac:dyDescent="0.3">
      <c r="A260" s="1"/>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1:40" x14ac:dyDescent="0.3">
      <c r="A261" s="1"/>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1:40" x14ac:dyDescent="0.3">
      <c r="A262" s="1"/>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1:40" x14ac:dyDescent="0.3">
      <c r="A263" s="1"/>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1:40" x14ac:dyDescent="0.3">
      <c r="A264" s="1"/>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1:40" x14ac:dyDescent="0.3">
      <c r="A265" s="1"/>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1:40" x14ac:dyDescent="0.3">
      <c r="A266" s="1"/>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1:40" x14ac:dyDescent="0.3">
      <c r="A267" s="1"/>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1:40" x14ac:dyDescent="0.3">
      <c r="A268" s="1"/>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1:40" x14ac:dyDescent="0.3">
      <c r="A269" s="1"/>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1:40" x14ac:dyDescent="0.3">
      <c r="A270" s="1"/>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1:40" x14ac:dyDescent="0.3">
      <c r="A271" s="1"/>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1:40" x14ac:dyDescent="0.3">
      <c r="A272" s="1"/>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1:40" x14ac:dyDescent="0.3">
      <c r="A273" s="1"/>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1:40" x14ac:dyDescent="0.3">
      <c r="A274" s="1"/>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1:40" x14ac:dyDescent="0.3">
      <c r="A275" s="1"/>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1:40" x14ac:dyDescent="0.3">
      <c r="A276" s="1"/>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1:40" x14ac:dyDescent="0.3">
      <c r="A277" s="1"/>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1:40" x14ac:dyDescent="0.3">
      <c r="A278" s="1"/>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1:40" x14ac:dyDescent="0.3">
      <c r="A279" s="1"/>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1:40" x14ac:dyDescent="0.3">
      <c r="A280" s="1"/>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1:40" x14ac:dyDescent="0.3">
      <c r="A281" s="1"/>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1:40" x14ac:dyDescent="0.3">
      <c r="A282" s="1"/>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1:40" x14ac:dyDescent="0.3">
      <c r="A283" s="1"/>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1:40" x14ac:dyDescent="0.3">
      <c r="A284" s="1"/>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1:40" x14ac:dyDescent="0.3">
      <c r="A285" s="1"/>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1:40" x14ac:dyDescent="0.3">
      <c r="A286" s="1"/>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1:40" x14ac:dyDescent="0.3">
      <c r="A287" s="1"/>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1:40" x14ac:dyDescent="0.3">
      <c r="A288" s="1"/>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1:40" x14ac:dyDescent="0.3">
      <c r="A289" s="1"/>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1:40" x14ac:dyDescent="0.3">
      <c r="A290" s="1"/>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1:40" x14ac:dyDescent="0.3">
      <c r="A291" s="1"/>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1:40" x14ac:dyDescent="0.3">
      <c r="A292" s="1"/>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1:40" x14ac:dyDescent="0.3">
      <c r="A293" s="1"/>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1:40" x14ac:dyDescent="0.3">
      <c r="A294" s="1"/>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1:40" x14ac:dyDescent="0.3">
      <c r="A295" s="1"/>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1:40" x14ac:dyDescent="0.3">
      <c r="A296" s="1"/>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1:40" x14ac:dyDescent="0.3">
      <c r="A297" s="1"/>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row r="298" spans="1:40" x14ac:dyDescent="0.3">
      <c r="A298" s="1"/>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row>
    <row r="299" spans="1:40" x14ac:dyDescent="0.3">
      <c r="A299" s="1"/>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row>
    <row r="300" spans="1:40" x14ac:dyDescent="0.3">
      <c r="A300" s="1"/>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row>
    <row r="301" spans="1:40" x14ac:dyDescent="0.3">
      <c r="A301" s="1"/>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row>
    <row r="302" spans="1:40" x14ac:dyDescent="0.3">
      <c r="A302" s="1"/>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row>
    <row r="303" spans="1:40" x14ac:dyDescent="0.3">
      <c r="A303" s="1"/>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row>
    <row r="304" spans="1:40" x14ac:dyDescent="0.3">
      <c r="A304" s="1"/>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row>
    <row r="305" spans="1:40" x14ac:dyDescent="0.3">
      <c r="A305" s="1"/>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row>
    <row r="306" spans="1:40" x14ac:dyDescent="0.3">
      <c r="A306" s="1"/>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row>
    <row r="307" spans="1:40" x14ac:dyDescent="0.3">
      <c r="A307" s="1"/>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row>
    <row r="308" spans="1:40" x14ac:dyDescent="0.3">
      <c r="A308" s="1"/>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row>
    <row r="309" spans="1:40" x14ac:dyDescent="0.3">
      <c r="A309" s="1"/>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row>
    <row r="310" spans="1:40" x14ac:dyDescent="0.3">
      <c r="A310" s="1"/>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row>
    <row r="311" spans="1:40" x14ac:dyDescent="0.3">
      <c r="A311" s="1"/>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row>
    <row r="312" spans="1:40" x14ac:dyDescent="0.3">
      <c r="A312" s="1"/>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row>
    <row r="313" spans="1:40" x14ac:dyDescent="0.3">
      <c r="A313" s="1"/>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row>
    <row r="314" spans="1:40" x14ac:dyDescent="0.3">
      <c r="A314" s="1"/>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row>
    <row r="315" spans="1:40" x14ac:dyDescent="0.3">
      <c r="A315" s="1"/>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row>
    <row r="316" spans="1:40" x14ac:dyDescent="0.3">
      <c r="A316" s="1"/>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row>
    <row r="317" spans="1:40" x14ac:dyDescent="0.3">
      <c r="A317" s="1"/>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row>
    <row r="318" spans="1:40" x14ac:dyDescent="0.3">
      <c r="A318" s="1"/>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row>
    <row r="319" spans="1:40" x14ac:dyDescent="0.3">
      <c r="A319" s="1"/>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row>
    <row r="320" spans="1:40" x14ac:dyDescent="0.3">
      <c r="A320" s="1"/>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row>
    <row r="321" spans="1:40" x14ac:dyDescent="0.3">
      <c r="A321" s="1"/>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row>
    <row r="322" spans="1:40" x14ac:dyDescent="0.3">
      <c r="A322" s="1"/>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row>
    <row r="323" spans="1:40" x14ac:dyDescent="0.3">
      <c r="A323" s="1"/>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row>
    <row r="324" spans="1:40" x14ac:dyDescent="0.3">
      <c r="A324" s="1"/>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row>
    <row r="325" spans="1:40" x14ac:dyDescent="0.3">
      <c r="A325" s="1"/>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row>
    <row r="326" spans="1:40" x14ac:dyDescent="0.3">
      <c r="A326" s="1"/>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row>
    <row r="327" spans="1:40" x14ac:dyDescent="0.3">
      <c r="A327" s="1"/>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row>
    <row r="328" spans="1:40" x14ac:dyDescent="0.3">
      <c r="A328" s="1"/>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row>
    <row r="329" spans="1:40" x14ac:dyDescent="0.3">
      <c r="A329" s="1"/>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row>
    <row r="330" spans="1:40" x14ac:dyDescent="0.3">
      <c r="A330" s="1"/>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row>
    <row r="331" spans="1:40" x14ac:dyDescent="0.3">
      <c r="A331" s="1"/>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row>
    <row r="332" spans="1:40" x14ac:dyDescent="0.3">
      <c r="A332" s="1"/>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row>
    <row r="333" spans="1:40" x14ac:dyDescent="0.3">
      <c r="A333" s="1"/>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row>
    <row r="334" spans="1:40" x14ac:dyDescent="0.3">
      <c r="A334" s="1"/>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row>
    <row r="335" spans="1:40" x14ac:dyDescent="0.3">
      <c r="A335" s="1"/>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row>
    <row r="336" spans="1:40" x14ac:dyDescent="0.3">
      <c r="A336" s="1"/>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row>
    <row r="337" spans="1:40" x14ac:dyDescent="0.3">
      <c r="A337" s="1"/>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row>
    <row r="338" spans="1:40" x14ac:dyDescent="0.3">
      <c r="A338" s="1"/>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row>
    <row r="339" spans="1:40" x14ac:dyDescent="0.3">
      <c r="A339" s="1"/>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row>
    <row r="340" spans="1:40" x14ac:dyDescent="0.3">
      <c r="A340" s="1"/>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row>
    <row r="341" spans="1:40" x14ac:dyDescent="0.3">
      <c r="A341" s="1"/>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row>
    <row r="342" spans="1:40" x14ac:dyDescent="0.3">
      <c r="A342" s="1"/>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row>
    <row r="343" spans="1:40" x14ac:dyDescent="0.3">
      <c r="A343" s="1"/>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row>
    <row r="344" spans="1:40" x14ac:dyDescent="0.3">
      <c r="A344" s="1"/>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row>
    <row r="345" spans="1:40" x14ac:dyDescent="0.3">
      <c r="A345" s="1"/>
    </row>
    <row r="346" spans="1:40" x14ac:dyDescent="0.3">
      <c r="A346" s="1"/>
    </row>
    <row r="347" spans="1:40" x14ac:dyDescent="0.3">
      <c r="A347" s="1"/>
    </row>
    <row r="348" spans="1:40" x14ac:dyDescent="0.3">
      <c r="A348" s="1"/>
    </row>
    <row r="349" spans="1:40" x14ac:dyDescent="0.3">
      <c r="A349" s="1"/>
    </row>
    <row r="350" spans="1:40" x14ac:dyDescent="0.3">
      <c r="A350" s="1"/>
    </row>
    <row r="351" spans="1:40" x14ac:dyDescent="0.3">
      <c r="A351" s="1"/>
    </row>
  </sheetData>
  <mergeCells count="24">
    <mergeCell ref="Z9:AC9"/>
    <mergeCell ref="AD9:AG9"/>
    <mergeCell ref="AH9:AK9"/>
    <mergeCell ref="B9:E9"/>
    <mergeCell ref="F9:I9"/>
    <mergeCell ref="J9:M9"/>
    <mergeCell ref="N9:Q9"/>
    <mergeCell ref="R9:U9"/>
    <mergeCell ref="A50:E50"/>
    <mergeCell ref="A49:B49"/>
    <mergeCell ref="A1:B1"/>
    <mergeCell ref="AD6:AG6"/>
    <mergeCell ref="AH6:AK6"/>
    <mergeCell ref="V6:Y6"/>
    <mergeCell ref="Z6:AC6"/>
    <mergeCell ref="A2:B2"/>
    <mergeCell ref="A4:B4"/>
    <mergeCell ref="N6:Q6"/>
    <mergeCell ref="R6:U6"/>
    <mergeCell ref="A6:A7"/>
    <mergeCell ref="B6:E6"/>
    <mergeCell ref="F6:I6"/>
    <mergeCell ref="J6:M6"/>
    <mergeCell ref="V9:Y9"/>
  </mergeCells>
  <phoneticPr fontId="15" type="noConversion"/>
  <conditionalFormatting sqref="A8:E8 AK8:XFD8 AG8 AC8 U8:Y8 Q8 M8 I8">
    <cfRule type="cellIs" dxfId="17" priority="18" stopIfTrue="1" operator="lessThan">
      <formula>0</formula>
    </cfRule>
  </conditionalFormatting>
  <conditionalFormatting sqref="AL11:AX47">
    <cfRule type="cellIs" dxfId="16" priority="17" stopIfTrue="1" operator="lessThan">
      <formula>0</formula>
    </cfRule>
  </conditionalFormatting>
  <conditionalFormatting sqref="I8 F58:AK58 AK8 AG8 AC8 U8:Y8 Q8 M8">
    <cfRule type="cellIs" dxfId="15" priority="16" stopIfTrue="1" operator="lessThan">
      <formula>0</formula>
    </cfRule>
  </conditionalFormatting>
  <conditionalFormatting sqref="B32:E41 B82:E91">
    <cfRule type="cellIs" dxfId="14" priority="15" stopIfTrue="1" operator="lessThan">
      <formula>0</formula>
    </cfRule>
  </conditionalFormatting>
  <conditionalFormatting sqref="I8 F58:I58">
    <cfRule type="cellIs" dxfId="13" priority="14" stopIfTrue="1" operator="lessThan">
      <formula>0</formula>
    </cfRule>
  </conditionalFormatting>
  <conditionalFormatting sqref="M8 J58:M58">
    <cfRule type="cellIs" dxfId="12" priority="13" stopIfTrue="1" operator="lessThan">
      <formula>0</formula>
    </cfRule>
  </conditionalFormatting>
  <conditionalFormatting sqref="Q8 N58:Q58">
    <cfRule type="cellIs" dxfId="11" priority="12" stopIfTrue="1" operator="lessThan">
      <formula>0</formula>
    </cfRule>
  </conditionalFormatting>
  <conditionalFormatting sqref="U8 R58:U58">
    <cfRule type="cellIs" dxfId="10" priority="11" stopIfTrue="1" operator="lessThan">
      <formula>0</formula>
    </cfRule>
  </conditionalFormatting>
  <conditionalFormatting sqref="AC8 Z58:AC58">
    <cfRule type="cellIs" dxfId="9" priority="10" stopIfTrue="1" operator="lessThan">
      <formula>0</formula>
    </cfRule>
  </conditionalFormatting>
  <conditionalFormatting sqref="AG8 AD58:AG58">
    <cfRule type="cellIs" dxfId="8" priority="9" stopIfTrue="1" operator="lessThan">
      <formula>0</formula>
    </cfRule>
  </conditionalFormatting>
  <conditionalFormatting sqref="AK8 AH58:AK58">
    <cfRule type="cellIs" dxfId="7" priority="8" stopIfTrue="1" operator="lessThan">
      <formula>0</formula>
    </cfRule>
  </conditionalFormatting>
  <conditionalFormatting sqref="AH8:AJ8">
    <cfRule type="cellIs" dxfId="6" priority="7" stopIfTrue="1" operator="lessThan">
      <formula>0</formula>
    </cfRule>
  </conditionalFormatting>
  <conditionalFormatting sqref="AD8:AF8">
    <cfRule type="cellIs" dxfId="5" priority="6" stopIfTrue="1" operator="lessThan">
      <formula>0</formula>
    </cfRule>
  </conditionalFormatting>
  <conditionalFormatting sqref="Z8:AB8">
    <cfRule type="cellIs" dxfId="4" priority="5" stopIfTrue="1" operator="lessThan">
      <formula>0</formula>
    </cfRule>
  </conditionalFormatting>
  <conditionalFormatting sqref="R8:T8">
    <cfRule type="cellIs" dxfId="3" priority="4" stopIfTrue="1" operator="lessThan">
      <formula>0</formula>
    </cfRule>
  </conditionalFormatting>
  <conditionalFormatting sqref="N8:P8">
    <cfRule type="cellIs" dxfId="2" priority="3" stopIfTrue="1" operator="lessThan">
      <formula>0</formula>
    </cfRule>
  </conditionalFormatting>
  <conditionalFormatting sqref="J8:L8">
    <cfRule type="cellIs" dxfId="1" priority="2" stopIfTrue="1" operator="lessThan">
      <formula>0</formula>
    </cfRule>
  </conditionalFormatting>
  <conditionalFormatting sqref="F8:H8">
    <cfRule type="cellIs" dxfId="0" priority="1" stopIfTrue="1" operator="lessThan">
      <formula>0</formula>
    </cfRule>
  </conditionalFormatting>
  <pageMargins left="0.2" right="0.19" top="0.54" bottom="0.65" header="0.31" footer="0.26"/>
  <pageSetup paperSize="9" scale="62" orientation="landscape" r:id="rId1"/>
  <headerFooter alignWithMargins="0">
    <oddHeader>&amp;C&amp;A</oddHeader>
    <oddFooter>Page &amp;P</oddFooter>
  </headerFooter>
  <colBreaks count="2" manualBreakCount="2">
    <brk id="13" max="1048575" man="1"/>
    <brk id="2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election activeCell="H15" sqref="H15"/>
    </sheetView>
  </sheetViews>
  <sheetFormatPr defaultRowHeight="13" x14ac:dyDescent="0.3"/>
  <cols>
    <col min="1" max="1" width="10.90625" bestFit="1" customWidth="1"/>
    <col min="2" max="5" width="12.90625" customWidth="1"/>
  </cols>
  <sheetData>
    <row r="1" spans="1:8" x14ac:dyDescent="0.3">
      <c r="A1" s="157" t="s">
        <v>44</v>
      </c>
      <c r="B1" s="157"/>
      <c r="C1" s="157"/>
      <c r="D1" s="157"/>
      <c r="E1" s="157"/>
    </row>
    <row r="2" spans="1:8" x14ac:dyDescent="0.3">
      <c r="A2" s="157" t="s">
        <v>45</v>
      </c>
      <c r="B2" s="157"/>
      <c r="C2" s="157"/>
      <c r="D2" s="157"/>
      <c r="E2" s="157"/>
    </row>
    <row r="3" spans="1:8" x14ac:dyDescent="0.3">
      <c r="A3" s="81"/>
      <c r="B3" s="81"/>
      <c r="C3" s="81"/>
      <c r="D3" s="81"/>
      <c r="E3" s="81"/>
    </row>
    <row r="4" spans="1:8" ht="13.5" thickBot="1" x14ac:dyDescent="0.35">
      <c r="A4" s="156" t="s">
        <v>78</v>
      </c>
      <c r="B4" s="156"/>
      <c r="C4" s="156"/>
      <c r="D4" s="156"/>
      <c r="E4" s="156"/>
      <c r="F4" s="83"/>
      <c r="G4" s="83"/>
      <c r="H4" s="83"/>
    </row>
    <row r="5" spans="1:8" ht="13.5" thickBot="1" x14ac:dyDescent="0.35"/>
    <row r="6" spans="1:8" ht="15" thickBot="1" x14ac:dyDescent="0.4">
      <c r="A6" s="80" t="s">
        <v>79</v>
      </c>
      <c r="B6" s="156" t="s">
        <v>80</v>
      </c>
      <c r="C6" s="156"/>
      <c r="D6" s="156"/>
      <c r="E6" s="156"/>
    </row>
    <row r="7" spans="1:8" ht="15" thickBot="1" x14ac:dyDescent="0.4">
      <c r="A7" s="80"/>
      <c r="B7" s="82" t="s">
        <v>81</v>
      </c>
      <c r="C7" s="82" t="s">
        <v>82</v>
      </c>
      <c r="D7" s="82" t="s">
        <v>83</v>
      </c>
      <c r="E7" s="82" t="s">
        <v>84</v>
      </c>
    </row>
    <row r="8" spans="1:8" ht="15" thickBot="1" x14ac:dyDescent="0.4">
      <c r="A8" s="80" t="s">
        <v>54</v>
      </c>
      <c r="B8" s="82">
        <f>487500000/15*19.5</f>
        <v>633750000</v>
      </c>
      <c r="C8" s="82">
        <f>125000000/15*19.5</f>
        <v>162500000</v>
      </c>
      <c r="D8" s="113">
        <f>50000000/15*19.5</f>
        <v>65000000</v>
      </c>
      <c r="E8" s="82">
        <v>2000000</v>
      </c>
    </row>
    <row r="9" spans="1:8" ht="15" thickBot="1" x14ac:dyDescent="0.4">
      <c r="A9" s="80" t="s">
        <v>55</v>
      </c>
      <c r="B9" s="82">
        <f>637500000/15*19.5</f>
        <v>828750000</v>
      </c>
      <c r="C9" s="82">
        <f>162500000/15*19.5</f>
        <v>211250000</v>
      </c>
      <c r="D9" s="113">
        <f>62500000/15*19.5</f>
        <v>81250000</v>
      </c>
      <c r="E9" s="82">
        <v>2000000</v>
      </c>
    </row>
    <row r="10" spans="1:8" ht="15" thickBot="1" x14ac:dyDescent="0.4">
      <c r="A10" s="80" t="s">
        <v>56</v>
      </c>
      <c r="B10" s="82">
        <f>637500000/15*19.5</f>
        <v>828750000</v>
      </c>
      <c r="C10" s="82">
        <f>162500000/15*19.5</f>
        <v>211250000</v>
      </c>
      <c r="D10" s="113">
        <f>63750000/15*19.5</f>
        <v>82875000</v>
      </c>
      <c r="E10" s="82">
        <v>2000000</v>
      </c>
    </row>
    <row r="11" spans="1:8" ht="15" thickBot="1" x14ac:dyDescent="0.4">
      <c r="A11" s="80" t="s">
        <v>57</v>
      </c>
      <c r="B11" s="82">
        <f>325000000/15*19.5</f>
        <v>422500000</v>
      </c>
      <c r="C11" s="82">
        <f>75000000/15*19.5</f>
        <v>97500000</v>
      </c>
      <c r="D11" s="113">
        <f>37500000/15*19.5</f>
        <v>48750000</v>
      </c>
      <c r="E11" s="82">
        <v>2000000</v>
      </c>
    </row>
    <row r="12" spans="1:8" ht="15" thickBot="1" x14ac:dyDescent="0.4">
      <c r="A12" s="80" t="s">
        <v>58</v>
      </c>
      <c r="B12" s="82">
        <f>800000000/15*19.5</f>
        <v>1040000000</v>
      </c>
      <c r="C12" s="82">
        <f>400000000/15*19.5</f>
        <v>520000000</v>
      </c>
      <c r="D12" s="113">
        <f>75000000/15*19.5</f>
        <v>97500000</v>
      </c>
      <c r="E12" s="82">
        <v>2000000</v>
      </c>
    </row>
    <row r="13" spans="1:8" ht="15" thickBot="1" x14ac:dyDescent="0.4">
      <c r="A13" s="80" t="s">
        <v>59</v>
      </c>
      <c r="B13" s="82">
        <f>487500000/15*19.5</f>
        <v>633750000</v>
      </c>
      <c r="C13" s="82">
        <f>237500000/15*19.5</f>
        <v>308750000</v>
      </c>
      <c r="D13" s="113">
        <f>50000000/15*19.5</f>
        <v>65000000</v>
      </c>
      <c r="E13" s="82">
        <v>2000000</v>
      </c>
    </row>
    <row r="14" spans="1:8" ht="15" thickBot="1" x14ac:dyDescent="0.4">
      <c r="A14" s="80" t="s">
        <v>60</v>
      </c>
      <c r="B14" s="82">
        <f>487500000/15*19.5</f>
        <v>633750000</v>
      </c>
      <c r="C14" s="82">
        <f>237500000/15*19.5</f>
        <v>308750000</v>
      </c>
      <c r="D14" s="113">
        <f>50000000/15*19.5</f>
        <v>65000000</v>
      </c>
      <c r="E14" s="82">
        <v>2000000</v>
      </c>
    </row>
    <row r="15" spans="1:8" ht="15" thickBot="1" x14ac:dyDescent="0.4">
      <c r="A15" s="80" t="s">
        <v>61</v>
      </c>
      <c r="B15" s="82">
        <f>162500000/15*19.5</f>
        <v>211250000</v>
      </c>
      <c r="C15" s="82">
        <f>75000000/15*19.5</f>
        <v>97500000</v>
      </c>
      <c r="D15" s="113">
        <f>63750000/15*19.5</f>
        <v>82875000</v>
      </c>
      <c r="E15" s="82">
        <v>2000000</v>
      </c>
    </row>
    <row r="16" spans="1:8" ht="15" thickBot="1" x14ac:dyDescent="0.4">
      <c r="A16" s="80" t="s">
        <v>62</v>
      </c>
      <c r="B16" s="82">
        <f>325000000/15*19.5</f>
        <v>422500000</v>
      </c>
      <c r="C16" s="82">
        <f>162500000/15*19.5</f>
        <v>211250000</v>
      </c>
      <c r="D16" s="113">
        <f>37500000/15*19.5</f>
        <v>48750000</v>
      </c>
      <c r="E16" s="82">
        <v>2000000</v>
      </c>
    </row>
    <row r="17" spans="1:5" ht="15" thickBot="1" x14ac:dyDescent="0.4">
      <c r="A17" s="80" t="s">
        <v>63</v>
      </c>
      <c r="B17" s="82">
        <f>325000000/15*19.5</f>
        <v>422500000</v>
      </c>
      <c r="C17" s="82">
        <f>162500000/15*19.5</f>
        <v>211250000</v>
      </c>
      <c r="D17" s="113">
        <f>37500000/15*19.5</f>
        <v>48750000</v>
      </c>
      <c r="E17" s="82">
        <v>2000000</v>
      </c>
    </row>
    <row r="18" spans="1:5" ht="15" thickBot="1" x14ac:dyDescent="0.4">
      <c r="A18" s="80" t="s">
        <v>64</v>
      </c>
      <c r="B18" s="82">
        <f>162500000/15*19.5</f>
        <v>211250000</v>
      </c>
      <c r="C18" s="82">
        <f>75000000/15*19.5</f>
        <v>97500000</v>
      </c>
      <c r="D18" s="113">
        <f>12500000/15*19.5</f>
        <v>16250000</v>
      </c>
      <c r="E18" s="82">
        <v>2000000</v>
      </c>
    </row>
  </sheetData>
  <mergeCells count="4">
    <mergeCell ref="B6:E6"/>
    <mergeCell ref="A1:E1"/>
    <mergeCell ref="A2:E2"/>
    <mergeCell ref="A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June 2024</vt:lpstr>
      <vt:lpstr>September 2024</vt:lpstr>
      <vt:lpstr>DTIC cut off points for QFS</vt:lpstr>
      <vt:lpstr>DEC08_SML</vt:lpstr>
      <vt:lpstr>MAR09_SML</vt:lpstr>
      <vt:lpstr>'June 2024'!Print_Area</vt:lpstr>
      <vt:lpstr>'June 2024'!Print_Titles</vt:lpstr>
      <vt:lpstr>'September 2024'!Print_Titles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Keshika Ramjathan</dc:creator>
  <cp:lastModifiedBy>Oria Makobe</cp:lastModifiedBy>
  <cp:lastPrinted>2015-03-24T06:24:52Z</cp:lastPrinted>
  <dcterms:created xsi:type="dcterms:W3CDTF">2009-06-19T09:34:17Z</dcterms:created>
  <dcterms:modified xsi:type="dcterms:W3CDTF">2024-12-11T08:52:14Z</dcterms:modified>
</cp:coreProperties>
</file>